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135" windowWidth="18750" windowHeight="8100"/>
  </bookViews>
  <sheets>
    <sheet name="Прил 2" sheetId="1" r:id="rId1"/>
  </sheets>
  <definedNames>
    <definedName name="_xlnm.Print_Titles" localSheetId="0">'Прил 2'!$4:$6</definedName>
  </definedNames>
  <calcPr calcId="125725"/>
</workbook>
</file>

<file path=xl/calcChain.xml><?xml version="1.0" encoding="utf-8"?>
<calcChain xmlns="http://schemas.openxmlformats.org/spreadsheetml/2006/main">
  <c r="J14" i="1"/>
  <c r="H11"/>
  <c r="G30"/>
  <c r="H30"/>
  <c r="H32"/>
  <c r="G32"/>
  <c r="F32"/>
  <c r="F25"/>
  <c r="J31"/>
  <c r="I31"/>
  <c r="H25"/>
  <c r="G25"/>
  <c r="I17"/>
  <c r="I13"/>
  <c r="I14"/>
  <c r="G29" l="1"/>
  <c r="H29"/>
  <c r="I25"/>
  <c r="J25"/>
  <c r="I26"/>
  <c r="J26"/>
  <c r="J16"/>
  <c r="J18"/>
  <c r="J20"/>
  <c r="J22"/>
  <c r="I16"/>
  <c r="I18"/>
  <c r="I20"/>
  <c r="I22"/>
  <c r="J13"/>
  <c r="J12" l="1"/>
  <c r="H15"/>
  <c r="H19"/>
  <c r="H21"/>
  <c r="H24"/>
  <c r="H28"/>
  <c r="H27" s="1"/>
  <c r="H10" l="1"/>
  <c r="H23"/>
  <c r="J37"/>
  <c r="I37"/>
  <c r="H37"/>
  <c r="G37"/>
  <c r="F37"/>
  <c r="F30"/>
  <c r="F29" s="1"/>
  <c r="G24"/>
  <c r="F24"/>
  <c r="F23" s="1"/>
  <c r="G21"/>
  <c r="J21" s="1"/>
  <c r="F21"/>
  <c r="I21" s="1"/>
  <c r="G19"/>
  <c r="J19" s="1"/>
  <c r="F19"/>
  <c r="I19" s="1"/>
  <c r="G15"/>
  <c r="J15" s="1"/>
  <c r="F15"/>
  <c r="I15" s="1"/>
  <c r="I12"/>
  <c r="G11"/>
  <c r="J11" l="1"/>
  <c r="G10"/>
  <c r="J10" s="1"/>
  <c r="J30"/>
  <c r="I30"/>
  <c r="I24"/>
  <c r="I23"/>
  <c r="G23"/>
  <c r="J23" s="1"/>
  <c r="J24"/>
  <c r="H9"/>
  <c r="F11"/>
  <c r="F10" s="1"/>
  <c r="G28" l="1"/>
  <c r="J29"/>
  <c r="F28"/>
  <c r="I29"/>
  <c r="I11"/>
  <c r="G9"/>
  <c r="J9" s="1"/>
  <c r="H8"/>
  <c r="I38"/>
  <c r="G27" l="1"/>
  <c r="J27" s="1"/>
  <c r="J28"/>
  <c r="F27"/>
  <c r="I27" s="1"/>
  <c r="I28"/>
  <c r="F9"/>
  <c r="I10"/>
  <c r="G8"/>
  <c r="H7"/>
  <c r="H38"/>
  <c r="G38"/>
  <c r="F38"/>
  <c r="G7" l="1"/>
  <c r="J7" s="1"/>
  <c r="F8"/>
  <c r="I9"/>
  <c r="J8"/>
  <c r="J38"/>
  <c r="F7" l="1"/>
  <c r="I7" s="1"/>
  <c r="I8"/>
</calcChain>
</file>

<file path=xl/sharedStrings.xml><?xml version="1.0" encoding="utf-8"?>
<sst xmlns="http://schemas.openxmlformats.org/spreadsheetml/2006/main" count="84" uniqueCount="54">
  <si>
    <t>тыс.руб.</t>
  </si>
  <si>
    <t>Ведомственная классификация</t>
  </si>
  <si>
    <t>Бюджетная классификация</t>
  </si>
  <si>
    <t>Наименование расходов</t>
  </si>
  <si>
    <t>раздел, подраздел</t>
  </si>
  <si>
    <t>целевая статья</t>
  </si>
  <si>
    <t>вид расходов</t>
  </si>
  <si>
    <t>3</t>
  </si>
  <si>
    <t>4</t>
  </si>
  <si>
    <t/>
  </si>
  <si>
    <t>0100</t>
  </si>
  <si>
    <t>Общегосударственные вопросы</t>
  </si>
  <si>
    <t>91 0 00 00000</t>
  </si>
  <si>
    <t>Обеспечение деятельности органов местного самоуправления</t>
  </si>
  <si>
    <t>100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</si>
  <si>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</si>
  <si>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91 0 00 00040</t>
  </si>
  <si>
    <t>Содержание аппарата</t>
  </si>
  <si>
    <t>200</t>
  </si>
  <si>
    <t>Закупка товаров, работ и услуг для государственных (муниципальных) нужд</t>
  </si>
  <si>
    <t>800</t>
  </si>
  <si>
    <t>Иные бюджетные ассигнования</t>
  </si>
  <si>
    <t>91 0 00 00150</t>
  </si>
  <si>
    <t>Обеспечение представительской деятельности органов местного самоуправления</t>
  </si>
  <si>
    <t>0113</t>
  </si>
  <si>
    <t>Другие общегосударственные вопросы</t>
  </si>
  <si>
    <t>92 0 00 00000</t>
  </si>
  <si>
    <t>Мероприятия, осуществляемые органами местного самоуправления в рамках непрограммных направлений расходов</t>
  </si>
  <si>
    <t>92 0 00 00070</t>
  </si>
  <si>
    <t>Опубликование муниципальных правовых актов, оплата услуг по размещению информации о деятельности органов местного самоуправления</t>
  </si>
  <si>
    <t>0700</t>
  </si>
  <si>
    <t>Образование</t>
  </si>
  <si>
    <t>0705</t>
  </si>
  <si>
    <t>Профессиональная подготовка, переподготовка и повышение квалификации</t>
  </si>
  <si>
    <t>621</t>
  </si>
  <si>
    <t>Орган местного самоуправления муниципального образования  Соликамская городская Дума</t>
  </si>
  <si>
    <t>0103</t>
  </si>
  <si>
    <t>Функционирование законодательных (представительных) органов государственной  власти и представительных органов муниципальных образований</t>
  </si>
  <si>
    <t>Содержание аппарата, в том числе Молодежного парламента СГО</t>
  </si>
  <si>
    <t>91 0 00 00060</t>
  </si>
  <si>
    <t>Депутаты Соликамской городской Думы, работающие на непостоянной основе</t>
  </si>
  <si>
    <t>300</t>
  </si>
  <si>
    <t>Социальное обеспечение и иные выплаты населению</t>
  </si>
  <si>
    <t>91 0 00 20010</t>
  </si>
  <si>
    <t>Компенсации депутатам за время осуществления полномочий</t>
  </si>
  <si>
    <t>МБТ</t>
  </si>
  <si>
    <t>М.Б.</t>
  </si>
  <si>
    <t>Годовой план</t>
  </si>
  <si>
    <t>Сведения об использовании Думой Соликамского городского округа выделяемых бюджетных средств</t>
  </si>
  <si>
    <t>Исполнение к  годовому (%)</t>
  </si>
  <si>
    <t>за 2020 год</t>
  </si>
  <si>
    <t>Исполнение к плану год (%)</t>
  </si>
  <si>
    <t>Кассовый план 2020 год</t>
  </si>
  <si>
    <t>Кассовый расход 2020 год</t>
  </si>
</sst>
</file>

<file path=xl/styles.xml><?xml version="1.0" encoding="utf-8"?>
<styleSheet xmlns="http://schemas.openxmlformats.org/spreadsheetml/2006/main">
  <numFmts count="2">
    <numFmt numFmtId="164" formatCode="_-* #,##0.00_р_._-;\-* #,##0.00_р_._-;_-* &quot;-&quot;??_р_._-;_-@_-"/>
    <numFmt numFmtId="165" formatCode="#,##0.0"/>
  </numFmts>
  <fonts count="13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4"/>
      <color rgb="FFC00000"/>
      <name val="Times New Roman"/>
      <family val="1"/>
      <charset val="204"/>
    </font>
    <font>
      <sz val="8"/>
      <name val="Arial"/>
      <family val="2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10"/>
      <name val="Helv"/>
    </font>
    <font>
      <b/>
      <i/>
      <sz val="18"/>
      <name val="Arial"/>
      <family val="2"/>
      <charset val="204"/>
    </font>
    <font>
      <b/>
      <sz val="18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60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9">
    <xf numFmtId="0" fontId="0" fillId="0" borderId="0"/>
    <xf numFmtId="0" fontId="2" fillId="0" borderId="0"/>
    <xf numFmtId="0" fontId="5" fillId="0" borderId="0"/>
    <xf numFmtId="164" fontId="2" fillId="0" borderId="0" applyFont="0" applyFill="0" applyBorder="0" applyAlignment="0" applyProtection="0"/>
    <xf numFmtId="4" fontId="7" fillId="0" borderId="5" applyNumberFormat="0" applyProtection="0">
      <alignment horizontal="right" vertical="center"/>
    </xf>
    <xf numFmtId="0" fontId="8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8" fillId="0" borderId="0"/>
    <xf numFmtId="0" fontId="2" fillId="0" borderId="0"/>
    <xf numFmtId="0" fontId="9" fillId="2" borderId="0"/>
    <xf numFmtId="0" fontId="9" fillId="2" borderId="0"/>
    <xf numFmtId="9" fontId="2" fillId="0" borderId="0" applyFont="0" applyFill="0" applyBorder="0" applyAlignment="0" applyProtection="0"/>
    <xf numFmtId="0" fontId="10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39">
    <xf numFmtId="0" fontId="0" fillId="0" borderId="0" xfId="0"/>
    <xf numFmtId="0" fontId="3" fillId="0" borderId="0" xfId="0" applyFont="1" applyFill="1" applyAlignment="1">
      <alignment horizontal="center" wrapText="1"/>
    </xf>
    <xf numFmtId="0" fontId="3" fillId="0" borderId="0" xfId="0" applyFont="1" applyFill="1" applyAlignment="1">
      <alignment wrapText="1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2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wrapText="1"/>
    </xf>
    <xf numFmtId="49" fontId="4" fillId="0" borderId="1" xfId="2" applyNumberFormat="1" applyFont="1" applyFill="1" applyBorder="1" applyAlignment="1">
      <alignment horizontal="center" wrapText="1"/>
    </xf>
    <xf numFmtId="0" fontId="4" fillId="0" borderId="1" xfId="2" applyNumberFormat="1" applyFont="1" applyFill="1" applyBorder="1" applyAlignment="1">
      <alignment horizontal="center" wrapText="1"/>
    </xf>
    <xf numFmtId="0" fontId="4" fillId="0" borderId="0" xfId="0" applyFont="1" applyFill="1" applyAlignment="1">
      <alignment vertical="center"/>
    </xf>
    <xf numFmtId="49" fontId="4" fillId="0" borderId="1" xfId="0" applyNumberFormat="1" applyFont="1" applyFill="1" applyBorder="1" applyAlignment="1">
      <alignment horizontal="center" wrapText="1"/>
    </xf>
    <xf numFmtId="49" fontId="4" fillId="0" borderId="1" xfId="0" applyNumberFormat="1" applyFont="1" applyFill="1" applyBorder="1" applyAlignment="1">
      <alignment wrapText="1"/>
    </xf>
    <xf numFmtId="49" fontId="4" fillId="0" borderId="1" xfId="1" applyNumberFormat="1" applyFont="1" applyFill="1" applyBorder="1" applyAlignment="1">
      <alignment horizontal="center" wrapText="1"/>
    </xf>
    <xf numFmtId="0" fontId="4" fillId="0" borderId="1" xfId="1" applyFont="1" applyFill="1" applyBorder="1" applyAlignment="1">
      <alignment wrapText="1"/>
    </xf>
    <xf numFmtId="49" fontId="3" fillId="0" borderId="1" xfId="0" applyNumberFormat="1" applyFont="1" applyFill="1" applyBorder="1" applyAlignment="1">
      <alignment horizontal="center" wrapText="1"/>
    </xf>
    <xf numFmtId="49" fontId="3" fillId="0" borderId="1" xfId="0" applyNumberFormat="1" applyFont="1" applyFill="1" applyBorder="1" applyAlignment="1">
      <alignment wrapText="1"/>
    </xf>
    <xf numFmtId="0" fontId="3" fillId="0" borderId="1" xfId="0" applyNumberFormat="1" applyFont="1" applyFill="1" applyBorder="1" applyAlignment="1">
      <alignment wrapText="1"/>
    </xf>
    <xf numFmtId="0" fontId="4" fillId="0" borderId="1" xfId="1" applyNumberFormat="1" applyFont="1" applyFill="1" applyBorder="1" applyAlignment="1">
      <alignment horizontal="center" wrapText="1"/>
    </xf>
    <xf numFmtId="49" fontId="3" fillId="0" borderId="1" xfId="1" applyNumberFormat="1" applyFont="1" applyFill="1" applyBorder="1" applyAlignment="1">
      <alignment horizontal="center" wrapText="1"/>
    </xf>
    <xf numFmtId="0" fontId="4" fillId="0" borderId="1" xfId="0" applyNumberFormat="1" applyFont="1" applyFill="1" applyBorder="1" applyAlignment="1">
      <alignment wrapText="1"/>
    </xf>
    <xf numFmtId="0" fontId="3" fillId="0" borderId="0" xfId="0" applyFont="1" applyFill="1" applyAlignment="1"/>
    <xf numFmtId="0" fontId="3" fillId="0" borderId="0" xfId="0" applyFont="1" applyFill="1" applyAlignment="1">
      <alignment horizontal="right" wrapText="1"/>
    </xf>
    <xf numFmtId="165" fontId="6" fillId="0" borderId="0" xfId="0" applyNumberFormat="1" applyFont="1" applyFill="1" applyAlignment="1">
      <alignment vertical="center"/>
    </xf>
    <xf numFmtId="4" fontId="4" fillId="0" borderId="0" xfId="0" applyNumberFormat="1" applyFont="1" applyFill="1" applyAlignment="1"/>
    <xf numFmtId="165" fontId="3" fillId="0" borderId="4" xfId="0" applyNumberFormat="1" applyFont="1" applyFill="1" applyBorder="1" applyAlignment="1"/>
    <xf numFmtId="165" fontId="3" fillId="0" borderId="0" xfId="0" applyNumberFormat="1" applyFont="1" applyFill="1" applyAlignment="1"/>
    <xf numFmtId="0" fontId="4" fillId="0" borderId="0" xfId="2" applyFont="1" applyFill="1" applyAlignment="1">
      <alignment horizontal="center" vertical="center" wrapText="1"/>
    </xf>
    <xf numFmtId="0" fontId="3" fillId="0" borderId="0" xfId="0" applyFont="1" applyFill="1" applyAlignment="1">
      <alignment horizontal="right" vertical="center"/>
    </xf>
    <xf numFmtId="165" fontId="4" fillId="0" borderId="1" xfId="0" applyNumberFormat="1" applyFont="1" applyFill="1" applyBorder="1" applyAlignment="1">
      <alignment horizontal="center" wrapText="1"/>
    </xf>
    <xf numFmtId="165" fontId="3" fillId="0" borderId="1" xfId="0" applyNumberFormat="1" applyFont="1" applyFill="1" applyBorder="1" applyAlignment="1">
      <alignment horizont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2" fillId="0" borderId="0" xfId="1" applyFont="1" applyFill="1" applyAlignment="1">
      <alignment horizontal="center" wrapText="1"/>
    </xf>
    <xf numFmtId="0" fontId="11" fillId="0" borderId="0" xfId="1" applyFont="1" applyFill="1" applyAlignment="1">
      <alignment horizontal="center"/>
    </xf>
    <xf numFmtId="0" fontId="4" fillId="0" borderId="1" xfId="2" applyNumberFormat="1" applyFont="1" applyFill="1" applyBorder="1" applyAlignment="1">
      <alignment horizontal="center" vertical="center" wrapText="1"/>
    </xf>
    <xf numFmtId="49" fontId="4" fillId="0" borderId="2" xfId="2" applyNumberFormat="1" applyFont="1" applyFill="1" applyBorder="1" applyAlignment="1">
      <alignment horizontal="center" vertical="center" wrapText="1"/>
    </xf>
    <xf numFmtId="49" fontId="4" fillId="0" borderId="3" xfId="2" applyNumberFormat="1" applyFont="1" applyFill="1" applyBorder="1" applyAlignment="1">
      <alignment horizontal="center" vertical="center" wrapText="1"/>
    </xf>
  </cellXfs>
  <cellStyles count="19">
    <cellStyle name="SAPBEXstdData 2" xfId="4"/>
    <cellStyle name="Обычный" xfId="0" builtinId="0"/>
    <cellStyle name="Обычный 10 2 3" xfId="5"/>
    <cellStyle name="Обычный 12" xfId="2"/>
    <cellStyle name="Обычный 13" xfId="6"/>
    <cellStyle name="Обычный 14 3" xfId="7"/>
    <cellStyle name="Обычный 16" xfId="8"/>
    <cellStyle name="Обычный 2" xfId="9"/>
    <cellStyle name="Обычный 20" xfId="10"/>
    <cellStyle name="Обычный 3" xfId="11"/>
    <cellStyle name="Обычный 5" xfId="12"/>
    <cellStyle name="Обычный 9" xfId="13"/>
    <cellStyle name="Обычный_к думе 2009-2011 г. 2" xfId="1"/>
    <cellStyle name="Процентный 2" xfId="14"/>
    <cellStyle name="Стиль 1" xfId="15"/>
    <cellStyle name="Финансовый 2" xfId="3"/>
    <cellStyle name="Финансовый 2 2" xfId="16"/>
    <cellStyle name="Финансовый 3" xfId="17"/>
    <cellStyle name="Финансовый 3 2" xf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K40"/>
  <sheetViews>
    <sheetView tabSelected="1" topLeftCell="C10" zoomScale="70" zoomScaleNormal="70" workbookViewId="0">
      <selection activeCell="I4" sqref="I4:I5"/>
    </sheetView>
  </sheetViews>
  <sheetFormatPr defaultColWidth="40.7109375" defaultRowHeight="12.75"/>
  <cols>
    <col min="1" max="2" width="15.7109375" customWidth="1"/>
    <col min="3" max="3" width="23.140625" customWidth="1"/>
    <col min="4" max="4" width="12.28515625" customWidth="1"/>
    <col min="5" max="5" width="124.5703125" customWidth="1"/>
    <col min="6" max="6" width="24.85546875" customWidth="1"/>
    <col min="7" max="7" width="19.42578125" customWidth="1"/>
    <col min="8" max="9" width="21.85546875" customWidth="1"/>
    <col min="10" max="10" width="24.28515625" customWidth="1"/>
  </cols>
  <sheetData>
    <row r="1" spans="1:11" s="3" customFormat="1" ht="33.75" customHeight="1">
      <c r="A1" s="34" t="s">
        <v>48</v>
      </c>
      <c r="B1" s="34"/>
      <c r="C1" s="34"/>
      <c r="D1" s="34"/>
      <c r="E1" s="34"/>
      <c r="F1" s="34"/>
      <c r="G1" s="34"/>
      <c r="H1" s="27"/>
      <c r="I1" s="27"/>
      <c r="J1" s="27"/>
      <c r="K1"/>
    </row>
    <row r="2" spans="1:11" s="3" customFormat="1" ht="33.75" customHeight="1">
      <c r="A2" s="35" t="s">
        <v>50</v>
      </c>
      <c r="B2" s="35"/>
      <c r="C2" s="35"/>
      <c r="D2" s="35"/>
      <c r="E2" s="35"/>
      <c r="F2" s="35"/>
      <c r="G2" s="35"/>
      <c r="H2" s="27"/>
      <c r="I2" s="27"/>
      <c r="J2" s="27"/>
      <c r="K2"/>
    </row>
    <row r="3" spans="1:11" s="3" customFormat="1" ht="23.25" customHeight="1">
      <c r="A3" s="1"/>
      <c r="B3" s="1"/>
      <c r="C3" s="1"/>
      <c r="D3" s="1"/>
      <c r="E3" s="2"/>
      <c r="H3" s="28" t="s">
        <v>0</v>
      </c>
      <c r="K3"/>
    </row>
    <row r="4" spans="1:11" s="4" customFormat="1" ht="18.75" customHeight="1">
      <c r="A4" s="33" t="s">
        <v>1</v>
      </c>
      <c r="B4" s="33" t="s">
        <v>2</v>
      </c>
      <c r="C4" s="33"/>
      <c r="D4" s="33"/>
      <c r="E4" s="36" t="s">
        <v>3</v>
      </c>
      <c r="F4" s="37" t="s">
        <v>47</v>
      </c>
      <c r="G4" s="37" t="s">
        <v>52</v>
      </c>
      <c r="H4" s="37" t="s">
        <v>53</v>
      </c>
      <c r="I4" s="31" t="s">
        <v>49</v>
      </c>
      <c r="J4" s="33" t="s">
        <v>51</v>
      </c>
    </row>
    <row r="5" spans="1:11" s="4" customFormat="1" ht="59.25" customHeight="1">
      <c r="A5" s="33"/>
      <c r="B5" s="5" t="s">
        <v>4</v>
      </c>
      <c r="C5" s="6" t="s">
        <v>5</v>
      </c>
      <c r="D5" s="6" t="s">
        <v>6</v>
      </c>
      <c r="E5" s="36"/>
      <c r="F5" s="38"/>
      <c r="G5" s="38"/>
      <c r="H5" s="38"/>
      <c r="I5" s="32"/>
      <c r="J5" s="33"/>
    </row>
    <row r="6" spans="1:11" s="10" customFormat="1" ht="18.75">
      <c r="A6" s="7">
        <v>1</v>
      </c>
      <c r="B6" s="7">
        <v>2</v>
      </c>
      <c r="C6" s="8" t="s">
        <v>7</v>
      </c>
      <c r="D6" s="8" t="s">
        <v>8</v>
      </c>
      <c r="E6" s="9">
        <v>5</v>
      </c>
      <c r="F6" s="7">
        <v>6</v>
      </c>
      <c r="G6" s="7">
        <v>7</v>
      </c>
      <c r="H6" s="7">
        <v>6</v>
      </c>
      <c r="I6" s="7">
        <v>7</v>
      </c>
      <c r="J6" s="7">
        <v>6</v>
      </c>
    </row>
    <row r="7" spans="1:11" s="3" customFormat="1" ht="24.75" customHeight="1">
      <c r="A7" s="11" t="s">
        <v>34</v>
      </c>
      <c r="B7" s="11" t="s">
        <v>9</v>
      </c>
      <c r="C7" s="11" t="s">
        <v>9</v>
      </c>
      <c r="D7" s="11" t="s">
        <v>9</v>
      </c>
      <c r="E7" s="12" t="s">
        <v>35</v>
      </c>
      <c r="F7" s="29">
        <f>F8+F27</f>
        <v>9498.25</v>
      </c>
      <c r="G7" s="29">
        <f>G8+G27</f>
        <v>9498.25</v>
      </c>
      <c r="H7" s="29">
        <f>H8+H27</f>
        <v>9104.59</v>
      </c>
      <c r="I7" s="29">
        <f t="shared" ref="I7:I10" si="0">(H7/F7)*100</f>
        <v>95.855447056036638</v>
      </c>
      <c r="J7" s="29">
        <f t="shared" ref="J7:J10" si="1">(H7/G7)*100</f>
        <v>95.855447056036638</v>
      </c>
      <c r="K7"/>
    </row>
    <row r="8" spans="1:11" s="3" customFormat="1" ht="18.75" customHeight="1">
      <c r="A8" s="11"/>
      <c r="B8" s="13" t="s">
        <v>10</v>
      </c>
      <c r="C8" s="13"/>
      <c r="D8" s="13"/>
      <c r="E8" s="14" t="s">
        <v>11</v>
      </c>
      <c r="F8" s="29">
        <f>F9+F23</f>
        <v>9409.2000000000007</v>
      </c>
      <c r="G8" s="29">
        <f>G9+G23</f>
        <v>9409.2000000000007</v>
      </c>
      <c r="H8" s="29">
        <f>H9+H23</f>
        <v>9015.5400000000009</v>
      </c>
      <c r="I8" s="29">
        <f>(H8/F8)*100</f>
        <v>95.81622242060962</v>
      </c>
      <c r="J8" s="29">
        <f t="shared" si="1"/>
        <v>95.81622242060962</v>
      </c>
      <c r="K8"/>
    </row>
    <row r="9" spans="1:11" s="3" customFormat="1" ht="37.5" customHeight="1">
      <c r="A9" s="11"/>
      <c r="B9" s="18" t="s">
        <v>36</v>
      </c>
      <c r="C9" s="13"/>
      <c r="D9" s="13"/>
      <c r="E9" s="14" t="s">
        <v>37</v>
      </c>
      <c r="F9" s="29">
        <f>F10</f>
        <v>8323.2000000000007</v>
      </c>
      <c r="G9" s="29">
        <f>G10</f>
        <v>8323.2000000000007</v>
      </c>
      <c r="H9" s="29">
        <f>H10</f>
        <v>7930.2400000000007</v>
      </c>
      <c r="I9" s="29">
        <f t="shared" si="0"/>
        <v>95.278738946559017</v>
      </c>
      <c r="J9" s="29">
        <f t="shared" si="1"/>
        <v>95.278738946559017</v>
      </c>
      <c r="K9"/>
    </row>
    <row r="10" spans="1:11" s="3" customFormat="1" ht="18.75" customHeight="1">
      <c r="A10" s="11"/>
      <c r="B10" s="11"/>
      <c r="C10" s="11" t="s">
        <v>12</v>
      </c>
      <c r="D10" s="11" t="s">
        <v>9</v>
      </c>
      <c r="E10" s="12" t="s">
        <v>13</v>
      </c>
      <c r="F10" s="29">
        <f>F11+F15+F19+F21</f>
        <v>8323.2000000000007</v>
      </c>
      <c r="G10" s="29">
        <f>G11+G15+G19+G21</f>
        <v>8323.2000000000007</v>
      </c>
      <c r="H10" s="29">
        <f>H11+H15+H19+H21</f>
        <v>7930.2400000000007</v>
      </c>
      <c r="I10" s="29">
        <f t="shared" si="0"/>
        <v>95.278738946559017</v>
      </c>
      <c r="J10" s="29">
        <f t="shared" si="1"/>
        <v>95.278738946559017</v>
      </c>
      <c r="K10"/>
    </row>
    <row r="11" spans="1:11" s="3" customFormat="1" ht="18.75" customHeight="1">
      <c r="A11" s="15"/>
      <c r="B11" s="15"/>
      <c r="C11" s="15" t="s">
        <v>16</v>
      </c>
      <c r="D11" s="15" t="s">
        <v>9</v>
      </c>
      <c r="E11" s="16" t="s">
        <v>38</v>
      </c>
      <c r="F11" s="30">
        <f>F12+F13+F14</f>
        <v>4360.03</v>
      </c>
      <c r="G11" s="30">
        <f>G12+G13+G14</f>
        <v>4360.03</v>
      </c>
      <c r="H11" s="30">
        <f>H12+H13+H14</f>
        <v>4272.75</v>
      </c>
      <c r="I11" s="30">
        <f t="shared" ref="I11:I14" si="2">(H11/F11)*100</f>
        <v>97.998178911612996</v>
      </c>
      <c r="J11" s="30">
        <f t="shared" ref="J11:J14" si="3">(H11/G11)*100</f>
        <v>97.998178911612996</v>
      </c>
      <c r="K11"/>
    </row>
    <row r="12" spans="1:11" s="3" customFormat="1" ht="37.5" customHeight="1">
      <c r="A12" s="15"/>
      <c r="B12" s="15"/>
      <c r="C12" s="15"/>
      <c r="D12" s="15" t="s">
        <v>14</v>
      </c>
      <c r="E12" s="17" t="s">
        <v>15</v>
      </c>
      <c r="F12" s="30">
        <v>3726.6</v>
      </c>
      <c r="G12" s="30">
        <v>3726.6</v>
      </c>
      <c r="H12" s="30">
        <v>3726.6</v>
      </c>
      <c r="I12" s="30">
        <f t="shared" si="2"/>
        <v>100</v>
      </c>
      <c r="J12" s="30">
        <f t="shared" si="3"/>
        <v>100</v>
      </c>
      <c r="K12"/>
    </row>
    <row r="13" spans="1:11" s="3" customFormat="1" ht="19.5" customHeight="1">
      <c r="A13" s="15"/>
      <c r="B13" s="15"/>
      <c r="C13" s="15"/>
      <c r="D13" s="15" t="s">
        <v>18</v>
      </c>
      <c r="E13" s="17" t="s">
        <v>19</v>
      </c>
      <c r="F13" s="30">
        <v>613.13</v>
      </c>
      <c r="G13" s="30">
        <v>613.13</v>
      </c>
      <c r="H13" s="30">
        <v>525.9</v>
      </c>
      <c r="I13" s="30">
        <f>(H13/F13)*100</f>
        <v>85.773000831797503</v>
      </c>
      <c r="J13" s="30">
        <f t="shared" si="3"/>
        <v>85.773000831797503</v>
      </c>
      <c r="K13"/>
    </row>
    <row r="14" spans="1:11" s="3" customFormat="1" ht="18.75" customHeight="1">
      <c r="A14" s="15"/>
      <c r="B14" s="15"/>
      <c r="C14" s="15"/>
      <c r="D14" s="15" t="s">
        <v>20</v>
      </c>
      <c r="E14" s="17" t="s">
        <v>21</v>
      </c>
      <c r="F14" s="30">
        <v>20.3</v>
      </c>
      <c r="G14" s="30">
        <v>20.3</v>
      </c>
      <c r="H14" s="30">
        <v>20.25</v>
      </c>
      <c r="I14" s="30">
        <f t="shared" si="2"/>
        <v>99.753694581280783</v>
      </c>
      <c r="J14" s="30">
        <f t="shared" si="3"/>
        <v>99.753694581280783</v>
      </c>
      <c r="K14"/>
    </row>
    <row r="15" spans="1:11" s="3" customFormat="1" ht="18.75" customHeight="1">
      <c r="A15" s="15"/>
      <c r="B15" s="15"/>
      <c r="C15" s="15" t="s">
        <v>39</v>
      </c>
      <c r="D15" s="15" t="s">
        <v>9</v>
      </c>
      <c r="E15" s="16" t="s">
        <v>40</v>
      </c>
      <c r="F15" s="30">
        <f>F16+F17+F18</f>
        <v>1589.79</v>
      </c>
      <c r="G15" s="30">
        <f>G16+G17+G18</f>
        <v>1589.79</v>
      </c>
      <c r="H15" s="30">
        <f>H16+H17+H18</f>
        <v>1287.19</v>
      </c>
      <c r="I15" s="30">
        <f t="shared" ref="I15:I31" si="4">(H15/F15)*100</f>
        <v>80.966039539813437</v>
      </c>
      <c r="J15" s="30">
        <f t="shared" ref="J15:J31" si="5">(H15/G15)*100</f>
        <v>80.966039539813437</v>
      </c>
      <c r="K15"/>
    </row>
    <row r="16" spans="1:11" s="3" customFormat="1" ht="37.5" customHeight="1">
      <c r="A16" s="15"/>
      <c r="B16" s="15"/>
      <c r="C16" s="15"/>
      <c r="D16" s="15" t="s">
        <v>14</v>
      </c>
      <c r="E16" s="17" t="s">
        <v>15</v>
      </c>
      <c r="F16" s="30">
        <v>1589.79</v>
      </c>
      <c r="G16" s="30">
        <v>1589.79</v>
      </c>
      <c r="H16" s="30">
        <v>1287.19</v>
      </c>
      <c r="I16" s="30">
        <f t="shared" si="4"/>
        <v>80.966039539813437</v>
      </c>
      <c r="J16" s="30">
        <f t="shared" si="5"/>
        <v>80.966039539813437</v>
      </c>
      <c r="K16"/>
    </row>
    <row r="17" spans="1:11" s="3" customFormat="1" ht="18.75" hidden="1" customHeight="1">
      <c r="A17" s="15"/>
      <c r="B17" s="15"/>
      <c r="C17" s="15"/>
      <c r="D17" s="15" t="s">
        <v>18</v>
      </c>
      <c r="E17" s="17" t="s">
        <v>19</v>
      </c>
      <c r="F17" s="30"/>
      <c r="G17" s="30">
        <v>0</v>
      </c>
      <c r="H17" s="30">
        <v>0</v>
      </c>
      <c r="I17" s="30" t="e">
        <f t="shared" si="4"/>
        <v>#DIV/0!</v>
      </c>
      <c r="J17" s="30"/>
      <c r="K17"/>
    </row>
    <row r="18" spans="1:11" s="3" customFormat="1" ht="18.75" hidden="1" customHeight="1">
      <c r="A18" s="15"/>
      <c r="B18" s="15"/>
      <c r="C18" s="15"/>
      <c r="D18" s="15" t="s">
        <v>41</v>
      </c>
      <c r="E18" s="17" t="s">
        <v>42</v>
      </c>
      <c r="F18" s="30">
        <v>0</v>
      </c>
      <c r="G18" s="30">
        <v>0</v>
      </c>
      <c r="H18" s="30">
        <v>0</v>
      </c>
      <c r="I18" s="30" t="e">
        <f t="shared" si="4"/>
        <v>#DIV/0!</v>
      </c>
      <c r="J18" s="30" t="e">
        <f t="shared" si="5"/>
        <v>#DIV/0!</v>
      </c>
      <c r="K18"/>
    </row>
    <row r="19" spans="1:11" s="3" customFormat="1" ht="18.75" customHeight="1">
      <c r="A19" s="15"/>
      <c r="B19" s="15"/>
      <c r="C19" s="15" t="s">
        <v>22</v>
      </c>
      <c r="D19" s="15" t="s">
        <v>9</v>
      </c>
      <c r="E19" s="16" t="s">
        <v>23</v>
      </c>
      <c r="F19" s="30">
        <f>F20</f>
        <v>14.18</v>
      </c>
      <c r="G19" s="30">
        <f>G20</f>
        <v>14.18</v>
      </c>
      <c r="H19" s="30">
        <f>H20</f>
        <v>11.1</v>
      </c>
      <c r="I19" s="30">
        <f t="shared" si="4"/>
        <v>78.279266572637525</v>
      </c>
      <c r="J19" s="30">
        <f t="shared" si="5"/>
        <v>78.279266572637525</v>
      </c>
      <c r="K19"/>
    </row>
    <row r="20" spans="1:11" s="3" customFormat="1" ht="18.75" customHeight="1">
      <c r="A20" s="15"/>
      <c r="B20" s="15"/>
      <c r="C20" s="15"/>
      <c r="D20" s="15" t="s">
        <v>18</v>
      </c>
      <c r="E20" s="17" t="s">
        <v>19</v>
      </c>
      <c r="F20" s="30">
        <v>14.18</v>
      </c>
      <c r="G20" s="30">
        <v>14.18</v>
      </c>
      <c r="H20" s="30">
        <v>11.1</v>
      </c>
      <c r="I20" s="30">
        <f t="shared" si="4"/>
        <v>78.279266572637525</v>
      </c>
      <c r="J20" s="30">
        <f t="shared" si="5"/>
        <v>78.279266572637525</v>
      </c>
      <c r="K20"/>
    </row>
    <row r="21" spans="1:11" s="3" customFormat="1" ht="18.75" customHeight="1">
      <c r="A21" s="15"/>
      <c r="B21" s="15"/>
      <c r="C21" s="15" t="s">
        <v>43</v>
      </c>
      <c r="D21" s="15" t="s">
        <v>9</v>
      </c>
      <c r="E21" s="16" t="s">
        <v>44</v>
      </c>
      <c r="F21" s="30">
        <f>F22</f>
        <v>2359.1999999999998</v>
      </c>
      <c r="G21" s="30">
        <f>G22</f>
        <v>2359.1999999999998</v>
      </c>
      <c r="H21" s="30">
        <f>H22</f>
        <v>2359.1999999999998</v>
      </c>
      <c r="I21" s="30">
        <f t="shared" si="4"/>
        <v>100</v>
      </c>
      <c r="J21" s="30">
        <f t="shared" si="5"/>
        <v>100</v>
      </c>
      <c r="K21"/>
    </row>
    <row r="22" spans="1:11" s="3" customFormat="1" ht="18.75" customHeight="1">
      <c r="A22" s="15"/>
      <c r="B22" s="15"/>
      <c r="C22" s="15"/>
      <c r="D22" s="15" t="s">
        <v>41</v>
      </c>
      <c r="E22" s="17" t="s">
        <v>42</v>
      </c>
      <c r="F22" s="30">
        <v>2359.1999999999998</v>
      </c>
      <c r="G22" s="30">
        <v>2359.1999999999998</v>
      </c>
      <c r="H22" s="30">
        <v>2359.1999999999998</v>
      </c>
      <c r="I22" s="30">
        <f t="shared" si="4"/>
        <v>100</v>
      </c>
      <c r="J22" s="30">
        <f t="shared" si="5"/>
        <v>100</v>
      </c>
      <c r="K22"/>
    </row>
    <row r="23" spans="1:11" s="3" customFormat="1" ht="18.75" customHeight="1">
      <c r="A23" s="15"/>
      <c r="B23" s="18" t="s">
        <v>24</v>
      </c>
      <c r="C23" s="13"/>
      <c r="D23" s="13"/>
      <c r="E23" s="14" t="s">
        <v>25</v>
      </c>
      <c r="F23" s="29">
        <f>F24</f>
        <v>1086</v>
      </c>
      <c r="G23" s="29">
        <f t="shared" ref="G23:H24" si="6">G24</f>
        <v>1086</v>
      </c>
      <c r="H23" s="29">
        <f t="shared" si="6"/>
        <v>1085.3</v>
      </c>
      <c r="I23" s="29">
        <f t="shared" si="4"/>
        <v>99.935543278084708</v>
      </c>
      <c r="J23" s="29">
        <f t="shared" si="5"/>
        <v>99.935543278084708</v>
      </c>
      <c r="K23"/>
    </row>
    <row r="24" spans="1:11" s="3" customFormat="1" ht="18.75" customHeight="1">
      <c r="A24" s="11"/>
      <c r="B24" s="11"/>
      <c r="C24" s="11" t="s">
        <v>26</v>
      </c>
      <c r="D24" s="11" t="s">
        <v>9</v>
      </c>
      <c r="E24" s="12" t="s">
        <v>27</v>
      </c>
      <c r="F24" s="29">
        <f>F25</f>
        <v>1086</v>
      </c>
      <c r="G24" s="29">
        <f t="shared" si="6"/>
        <v>1086</v>
      </c>
      <c r="H24" s="29">
        <f t="shared" si="6"/>
        <v>1085.3</v>
      </c>
      <c r="I24" s="29">
        <f t="shared" si="4"/>
        <v>99.935543278084708</v>
      </c>
      <c r="J24" s="29">
        <f t="shared" si="5"/>
        <v>99.935543278084708</v>
      </c>
      <c r="K24"/>
    </row>
    <row r="25" spans="1:11" s="3" customFormat="1" ht="39" customHeight="1">
      <c r="A25" s="11"/>
      <c r="B25" s="11"/>
      <c r="C25" s="15" t="s">
        <v>28</v>
      </c>
      <c r="D25" s="15" t="s">
        <v>9</v>
      </c>
      <c r="E25" s="16" t="s">
        <v>29</v>
      </c>
      <c r="F25" s="30">
        <f>F26</f>
        <v>1086</v>
      </c>
      <c r="G25" s="30">
        <f>G26</f>
        <v>1086</v>
      </c>
      <c r="H25" s="30">
        <f>H26</f>
        <v>1085.3</v>
      </c>
      <c r="I25" s="30">
        <f t="shared" si="4"/>
        <v>99.935543278084708</v>
      </c>
      <c r="J25" s="30">
        <f t="shared" si="5"/>
        <v>99.935543278084708</v>
      </c>
      <c r="K25"/>
    </row>
    <row r="26" spans="1:11" s="3" customFormat="1" ht="18.75" customHeight="1">
      <c r="A26" s="15"/>
      <c r="B26" s="15"/>
      <c r="C26" s="15"/>
      <c r="D26" s="15" t="s">
        <v>18</v>
      </c>
      <c r="E26" s="17" t="s">
        <v>19</v>
      </c>
      <c r="F26" s="30">
        <v>1086</v>
      </c>
      <c r="G26" s="30">
        <v>1086</v>
      </c>
      <c r="H26" s="30">
        <v>1085.3</v>
      </c>
      <c r="I26" s="30">
        <f t="shared" si="4"/>
        <v>99.935543278084708</v>
      </c>
      <c r="J26" s="30">
        <f t="shared" si="5"/>
        <v>99.935543278084708</v>
      </c>
      <c r="K26"/>
    </row>
    <row r="27" spans="1:11" s="10" customFormat="1" ht="18.75" customHeight="1">
      <c r="A27" s="11"/>
      <c r="B27" s="13" t="s">
        <v>30</v>
      </c>
      <c r="C27" s="19"/>
      <c r="D27" s="19"/>
      <c r="E27" s="14" t="s">
        <v>31</v>
      </c>
      <c r="F27" s="29">
        <f>F28</f>
        <v>89.05</v>
      </c>
      <c r="G27" s="29">
        <f t="shared" ref="G27:H30" si="7">G28</f>
        <v>89.05</v>
      </c>
      <c r="H27" s="29">
        <f t="shared" si="7"/>
        <v>89.05</v>
      </c>
      <c r="I27" s="29">
        <f t="shared" si="4"/>
        <v>100</v>
      </c>
      <c r="J27" s="29">
        <f t="shared" si="5"/>
        <v>100</v>
      </c>
    </row>
    <row r="28" spans="1:11" s="10" customFormat="1" ht="18.75" customHeight="1">
      <c r="A28" s="11"/>
      <c r="B28" s="11" t="s">
        <v>32</v>
      </c>
      <c r="C28" s="11"/>
      <c r="D28" s="11"/>
      <c r="E28" s="20" t="s">
        <v>33</v>
      </c>
      <c r="F28" s="29">
        <f>F29</f>
        <v>89.05</v>
      </c>
      <c r="G28" s="29">
        <f t="shared" si="7"/>
        <v>89.05</v>
      </c>
      <c r="H28" s="29">
        <f t="shared" si="7"/>
        <v>89.05</v>
      </c>
      <c r="I28" s="29">
        <f t="shared" si="4"/>
        <v>100</v>
      </c>
      <c r="J28" s="29">
        <f t="shared" si="5"/>
        <v>100</v>
      </c>
    </row>
    <row r="29" spans="1:11" s="3" customFormat="1" ht="18.75" customHeight="1">
      <c r="A29" s="15"/>
      <c r="B29" s="15"/>
      <c r="C29" s="11" t="s">
        <v>12</v>
      </c>
      <c r="D29" s="11" t="s">
        <v>9</v>
      </c>
      <c r="E29" s="12" t="s">
        <v>13</v>
      </c>
      <c r="F29" s="30">
        <f>F30+F32</f>
        <v>89.05</v>
      </c>
      <c r="G29" s="30">
        <f>G30+G32</f>
        <v>89.05</v>
      </c>
      <c r="H29" s="30">
        <f>H30+H32</f>
        <v>89.05</v>
      </c>
      <c r="I29" s="30">
        <f t="shared" si="4"/>
        <v>100</v>
      </c>
      <c r="J29" s="30">
        <f t="shared" si="5"/>
        <v>100</v>
      </c>
      <c r="K29"/>
    </row>
    <row r="30" spans="1:11" s="3" customFormat="1" ht="18.75" customHeight="1">
      <c r="A30" s="15"/>
      <c r="B30" s="15"/>
      <c r="C30" s="15" t="s">
        <v>16</v>
      </c>
      <c r="D30" s="15" t="s">
        <v>9</v>
      </c>
      <c r="E30" s="16" t="s">
        <v>17</v>
      </c>
      <c r="F30" s="30">
        <f>F31</f>
        <v>89.05</v>
      </c>
      <c r="G30" s="30">
        <f t="shared" si="7"/>
        <v>89.05</v>
      </c>
      <c r="H30" s="30">
        <f t="shared" si="7"/>
        <v>89.05</v>
      </c>
      <c r="I30" s="30">
        <f t="shared" si="4"/>
        <v>100</v>
      </c>
      <c r="J30" s="30">
        <f t="shared" si="5"/>
        <v>100</v>
      </c>
      <c r="K30"/>
    </row>
    <row r="31" spans="1:11" s="3" customFormat="1" ht="18.75" customHeight="1">
      <c r="A31" s="15"/>
      <c r="B31" s="15"/>
      <c r="C31" s="15"/>
      <c r="D31" s="15" t="s">
        <v>18</v>
      </c>
      <c r="E31" s="17" t="s">
        <v>19</v>
      </c>
      <c r="F31" s="30">
        <v>89.05</v>
      </c>
      <c r="G31" s="30">
        <v>89.05</v>
      </c>
      <c r="H31" s="30">
        <v>89.05</v>
      </c>
      <c r="I31" s="30">
        <f t="shared" si="4"/>
        <v>100</v>
      </c>
      <c r="J31" s="30">
        <f t="shared" si="5"/>
        <v>100</v>
      </c>
      <c r="K31"/>
    </row>
    <row r="32" spans="1:11" s="3" customFormat="1" ht="18.75" hidden="1" customHeight="1">
      <c r="A32" s="15"/>
      <c r="B32" s="15"/>
      <c r="C32" s="15" t="s">
        <v>39</v>
      </c>
      <c r="D32" s="15"/>
      <c r="E32" s="16" t="s">
        <v>40</v>
      </c>
      <c r="F32" s="30">
        <f>F33</f>
        <v>0</v>
      </c>
      <c r="G32" s="30">
        <f>G33</f>
        <v>0</v>
      </c>
      <c r="H32" s="30">
        <f>H33</f>
        <v>0</v>
      </c>
      <c r="I32" s="30"/>
      <c r="J32" s="30"/>
      <c r="K32"/>
    </row>
    <row r="33" spans="1:11" s="3" customFormat="1" ht="18.75" hidden="1" customHeight="1">
      <c r="A33" s="15"/>
      <c r="B33" s="15"/>
      <c r="C33" s="15"/>
      <c r="D33" s="15" t="s">
        <v>18</v>
      </c>
      <c r="E33" s="17" t="s">
        <v>19</v>
      </c>
      <c r="F33" s="30"/>
      <c r="G33" s="30">
        <v>0</v>
      </c>
      <c r="H33" s="30">
        <v>0</v>
      </c>
      <c r="I33" s="30"/>
      <c r="J33" s="30"/>
      <c r="K33"/>
    </row>
    <row r="34" spans="1:11" s="3" customFormat="1" ht="18.75" customHeight="1">
      <c r="A34" s="1"/>
      <c r="B34" s="1"/>
      <c r="C34" s="1"/>
      <c r="D34" s="1"/>
      <c r="E34" s="2"/>
      <c r="F34" s="21"/>
      <c r="G34" s="21"/>
      <c r="H34" s="21"/>
      <c r="I34" s="21"/>
      <c r="J34" s="21"/>
      <c r="K34"/>
    </row>
    <row r="35" spans="1:11" s="3" customFormat="1" ht="19.5" hidden="1" customHeight="1">
      <c r="A35" s="1"/>
      <c r="B35" s="1"/>
      <c r="C35" s="1"/>
      <c r="D35" s="1"/>
      <c r="E35" s="22" t="s">
        <v>45</v>
      </c>
      <c r="F35" s="23">
        <v>991537</v>
      </c>
      <c r="G35" s="23">
        <v>991537</v>
      </c>
      <c r="H35" s="23">
        <v>991537</v>
      </c>
      <c r="I35" s="23">
        <v>991537</v>
      </c>
      <c r="J35" s="23">
        <v>991537</v>
      </c>
      <c r="K35"/>
    </row>
    <row r="36" spans="1:11" s="3" customFormat="1" ht="18.75" hidden="1" customHeight="1" thickBot="1">
      <c r="A36" s="1"/>
      <c r="B36" s="1"/>
      <c r="C36" s="1"/>
      <c r="D36" s="1"/>
      <c r="E36" s="22" t="s">
        <v>46</v>
      </c>
      <c r="F36" s="24">
        <v>1183795.3999999999</v>
      </c>
      <c r="G36" s="24">
        <v>1183795.3999999999</v>
      </c>
      <c r="H36" s="24">
        <v>1183795.3999999999</v>
      </c>
      <c r="I36" s="24">
        <v>1183795.3999999999</v>
      </c>
      <c r="J36" s="24">
        <v>1183795.3999999999</v>
      </c>
      <c r="K36"/>
    </row>
    <row r="37" spans="1:11" s="3" customFormat="1" ht="19.5" hidden="1" customHeight="1" thickBot="1">
      <c r="A37" s="1"/>
      <c r="B37" s="1"/>
      <c r="C37" s="1"/>
      <c r="D37" s="1"/>
      <c r="E37" s="2"/>
      <c r="F37" s="25">
        <f>SUM(F35:F36)</f>
        <v>2175332.4</v>
      </c>
      <c r="G37" s="25">
        <f>SUM(G35:G36)</f>
        <v>2175332.4</v>
      </c>
      <c r="H37" s="25">
        <f>SUM(H35:H36)</f>
        <v>2175332.4</v>
      </c>
      <c r="I37" s="25">
        <f>SUM(I35:I36)</f>
        <v>2175332.4</v>
      </c>
      <c r="J37" s="25">
        <f>SUM(J35:J36)</f>
        <v>2175332.4</v>
      </c>
      <c r="K37"/>
    </row>
    <row r="38" spans="1:11" s="3" customFormat="1" ht="18.75" hidden="1" customHeight="1">
      <c r="A38" s="1"/>
      <c r="B38" s="1"/>
      <c r="C38" s="1"/>
      <c r="D38" s="1"/>
      <c r="E38" s="2"/>
      <c r="F38" s="26" t="e">
        <f>#REF!-F35-F36</f>
        <v>#REF!</v>
      </c>
      <c r="G38" s="26" t="e">
        <f>#REF!-G35-G36</f>
        <v>#REF!</v>
      </c>
      <c r="H38" s="26" t="e">
        <f>#REF!-H35-H36</f>
        <v>#REF!</v>
      </c>
      <c r="I38" s="26" t="e">
        <f>#REF!-I35-I36</f>
        <v>#REF!</v>
      </c>
      <c r="J38" s="26" t="e">
        <f>#REF!-J35-J36</f>
        <v>#REF!</v>
      </c>
      <c r="K38"/>
    </row>
    <row r="39" spans="1:11" s="3" customFormat="1" ht="18.75" hidden="1" customHeight="1">
      <c r="A39" s="1"/>
      <c r="B39" s="1"/>
      <c r="C39" s="1"/>
      <c r="D39" s="1"/>
      <c r="E39" s="2"/>
      <c r="F39" s="21"/>
      <c r="G39" s="21"/>
      <c r="H39" s="21"/>
      <c r="I39" s="21"/>
      <c r="J39" s="21"/>
      <c r="K39"/>
    </row>
    <row r="40" spans="1:11" s="3" customFormat="1" ht="18.75">
      <c r="A40" s="1"/>
      <c r="B40" s="1"/>
      <c r="C40" s="1"/>
      <c r="D40" s="1"/>
      <c r="E40" s="2"/>
      <c r="F40" s="21"/>
      <c r="G40" s="21"/>
      <c r="H40" s="21"/>
      <c r="I40" s="21"/>
      <c r="J40" s="21"/>
      <c r="K40"/>
    </row>
  </sheetData>
  <mergeCells count="10">
    <mergeCell ref="I4:I5"/>
    <mergeCell ref="J4:J5"/>
    <mergeCell ref="A1:G1"/>
    <mergeCell ref="A2:G2"/>
    <mergeCell ref="A4:A5"/>
    <mergeCell ref="B4:D4"/>
    <mergeCell ref="E4:E5"/>
    <mergeCell ref="F4:F5"/>
    <mergeCell ref="G4:G5"/>
    <mergeCell ref="H4:H5"/>
  </mergeCells>
  <pageMargins left="0.39370078740157483" right="0.39370078740157483" top="0.49" bottom="0.39370078740157483" header="0.31496062992125984" footer="0.31496062992125984"/>
  <pageSetup paperSize="9" scale="4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 2</vt:lpstr>
      <vt:lpstr>'Прил 2'!Заголовки_для_печати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2019-04-22T11:25:27Z</cp:lastPrinted>
  <dcterms:created xsi:type="dcterms:W3CDTF">2018-04-26T03:47:02Z</dcterms:created>
  <dcterms:modified xsi:type="dcterms:W3CDTF">2021-01-26T17:16:10Z</dcterms:modified>
</cp:coreProperties>
</file>