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H19" i="1"/>
  <c r="H11"/>
  <c r="G30" l="1"/>
  <c r="G29" s="1"/>
  <c r="H30"/>
  <c r="H32"/>
  <c r="G32"/>
  <c r="F32"/>
  <c r="F25"/>
  <c r="H25"/>
  <c r="G25"/>
  <c r="I13"/>
  <c r="I14"/>
  <c r="H29" l="1"/>
  <c r="I25"/>
  <c r="J25"/>
  <c r="I26"/>
  <c r="J26"/>
  <c r="J16"/>
  <c r="J18"/>
  <c r="J22"/>
  <c r="I16"/>
  <c r="I18"/>
  <c r="I22"/>
  <c r="J13"/>
  <c r="J12" l="1"/>
  <c r="H15"/>
  <c r="H21"/>
  <c r="H24"/>
  <c r="H28"/>
  <c r="H27" s="1"/>
  <c r="H10" l="1"/>
  <c r="H23"/>
  <c r="J37"/>
  <c r="I37"/>
  <c r="H37"/>
  <c r="G37"/>
  <c r="F37"/>
  <c r="F30"/>
  <c r="F29" s="1"/>
  <c r="G24"/>
  <c r="F24"/>
  <c r="F23" s="1"/>
  <c r="G21"/>
  <c r="J21" s="1"/>
  <c r="F21"/>
  <c r="I21" s="1"/>
  <c r="G19"/>
  <c r="F19"/>
  <c r="G15"/>
  <c r="J15" s="1"/>
  <c r="F15"/>
  <c r="I15" s="1"/>
  <c r="I12"/>
  <c r="G11"/>
  <c r="J11" l="1"/>
  <c r="G10"/>
  <c r="J10" s="1"/>
  <c r="I24"/>
  <c r="I23"/>
  <c r="G23"/>
  <c r="J23" s="1"/>
  <c r="J24"/>
  <c r="H9"/>
  <c r="F11"/>
  <c r="F10" s="1"/>
  <c r="G28" l="1"/>
  <c r="F28"/>
  <c r="I11"/>
  <c r="G9"/>
  <c r="J9" s="1"/>
  <c r="H8"/>
  <c r="I38"/>
  <c r="G27" l="1"/>
  <c r="F27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<sst xmlns="http://schemas.openxmlformats.org/spreadsheetml/2006/main" count="84" uniqueCount="54">
  <si>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</si>
  <si>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</si>
  <si>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</si>
  <si>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</si>
  <si>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</si>
  <si>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</si>
  <si>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</si>
  <si>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</si>
  <si>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</si>
  <si>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</si>
  <si>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</si>
  <si>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</si>
  <si>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</si>
  <si>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</si>
  <si>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</si>
  <si>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</si>
  <si>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</si>
  <si>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</si>
  <si>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</si>
  <si>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</si>
  <si>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</si>
  <si>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</si>
  <si>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</si>
  <si>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</si>
  <si>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</si>
  <si>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</si>
  <si>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</si>
  <si>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</si>
  <si>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</si>
  <si>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</si>
  <si>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</si>
  <si>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</si>
  <si>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</si>
  <si>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</si>
  <si>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</si>
  <si>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</si>
  <si>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</si>
  <si>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</si>
  <si>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</si>
  <si>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</si>
  <si>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</si>
  <si>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</si>
  <si>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</si>
  <si>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</si>
  <si>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</si>
  <si>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</si>
  <si>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</si>
  <si>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</si>
  <si>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</si>
  <si>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Исполнение к  годовому (%)</t>
  </si>
  <si>
    <t>за 1 квартал 2021 года</t>
  </si>
  <si>
    <t>Кассовый план 1 квартал 2021 года</t>
  </si>
  <si>
    <t>Исполнение к плану 1 квартала (%)</t>
  </si>
  <si>
    <t>Кассовый расход за 1 квартал 2021 года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</si>
</sst>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J4" sqref="J4:J5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48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50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47</v>
      </c>
      <c r="G4" s="37" t="s">
        <v>51</v>
      </c>
      <c r="H4" s="37" t="s">
        <v>53</v>
      </c>
      <c r="I4" s="31" t="s">
        <v>49</v>
      </c>
      <c r="J4" s="33" t="s">
        <v>52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F8+F27</f>
        <v>10475.900000000001</v>
      </c>
      <c r="G7" s="29">
        <f>G8+G27</f>
        <v>1161.5</v>
      </c>
      <c r="H7" s="29">
        <f>H8+H27</f>
        <v>1109.8</v>
      </c>
      <c r="I7" s="29">
        <f t="shared" ref="I7:I10" si="0">(H7/F7)*100</f>
        <v>10.593839192813981</v>
      </c>
      <c r="J7" s="29">
        <f t="shared" ref="J7:J10" si="1">(H7/G7)*100</f>
        <v>95.548859233749468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10236.900000000001</v>
      </c>
      <c r="G8" s="29">
        <f>G9+G23</f>
        <v>1161.5</v>
      </c>
      <c r="H8" s="29">
        <f>H9+H23</f>
        <v>1109.8</v>
      </c>
      <c r="I8" s="29">
        <f>(H8/F8)*100</f>
        <v>10.841172620617566</v>
      </c>
      <c r="J8" s="29">
        <f t="shared" si="1"/>
        <v>95.548859233749468</v>
      </c>
      <c r="K8"/>
    </row>
    <row r="9" spans="1:11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9176.9000000000015</v>
      </c>
      <c r="G9" s="29">
        <f>G10</f>
        <v>1138.0999999999999</v>
      </c>
      <c r="H9" s="29">
        <f>H10</f>
        <v>1086.5</v>
      </c>
      <c r="I9" s="29">
        <f t="shared" si="0"/>
        <v>11.839510074208064</v>
      </c>
      <c r="J9" s="29">
        <f t="shared" si="1"/>
        <v>95.466127756787628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9176.9000000000015</v>
      </c>
      <c r="G10" s="29">
        <f>G11+G15+G19+G21</f>
        <v>1138.0999999999999</v>
      </c>
      <c r="H10" s="29">
        <f>H11+H15+H19+H21</f>
        <v>1086.5</v>
      </c>
      <c r="I10" s="29">
        <f t="shared" si="0"/>
        <v>11.839510074208064</v>
      </c>
      <c r="J10" s="29">
        <f t="shared" si="1"/>
        <v>95.466127756787628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38</v>
      </c>
      <c r="F11" s="30">
        <f>F12+F13+F14</f>
        <v>4542.5</v>
      </c>
      <c r="G11" s="30">
        <f>G12+G13+G14</f>
        <v>552.6</v>
      </c>
      <c r="H11" s="30">
        <f>H12+H13+H14</f>
        <v>551</v>
      </c>
      <c r="I11" s="30">
        <f t="shared" ref="I11:I14" si="2">(H11/F11)*100</f>
        <v>12.12988442487617</v>
      </c>
      <c r="J11" s="30">
        <f t="shared" ref="J11:J13" si="3">(H11/G11)*100</f>
        <v>99.710459645313065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3627.9</v>
      </c>
      <c r="G12" s="30">
        <v>505.1</v>
      </c>
      <c r="H12" s="30">
        <v>505</v>
      </c>
      <c r="I12" s="30">
        <f t="shared" si="2"/>
        <v>13.919898563907495</v>
      </c>
      <c r="J12" s="30">
        <f t="shared" si="3"/>
        <v>99.980201940209852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911.8</v>
      </c>
      <c r="G13" s="30">
        <v>44.7</v>
      </c>
      <c r="H13" s="30">
        <v>43.3</v>
      </c>
      <c r="I13" s="30">
        <f>(H13/F13)*100</f>
        <v>4.748848431673613</v>
      </c>
      <c r="J13" s="30">
        <f t="shared" si="3"/>
        <v>96.86800894854585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2.8</v>
      </c>
      <c r="G14" s="30">
        <v>2.8</v>
      </c>
      <c r="H14" s="30">
        <v>2.7</v>
      </c>
      <c r="I14" s="30">
        <f t="shared" si="2"/>
        <v>96.428571428571445</v>
      </c>
      <c r="J14" s="30"/>
      <c r="K14"/>
    </row>
    <row r="15" spans="1:11" s="3" customFormat="1" ht="18.75" customHeight="1">
      <c r="A15" s="15"/>
      <c r="B15" s="15"/>
      <c r="C15" s="15" t="s">
        <v>39</v>
      </c>
      <c r="D15" s="15" t="s">
        <v>9</v>
      </c>
      <c r="E15" s="16" t="s">
        <v>40</v>
      </c>
      <c r="F15" s="30">
        <f>F16+F17+F18</f>
        <v>2035.8</v>
      </c>
      <c r="G15" s="30">
        <f>G16+G17+G18</f>
        <v>139</v>
      </c>
      <c r="H15" s="30">
        <f>H16+H17+H18</f>
        <v>138.4</v>
      </c>
      <c r="I15" s="30">
        <f t="shared" ref="I15:I31" si="4">(H15/F15)*100</f>
        <v>6.7983102465861087</v>
      </c>
      <c r="J15" s="30">
        <f t="shared" ref="J15:J31" si="5">(H15/G15)*100</f>
        <v>99.568345323741013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1885.8</v>
      </c>
      <c r="G16" s="30">
        <v>139</v>
      </c>
      <c r="H16" s="30">
        <v>138.4</v>
      </c>
      <c r="I16" s="30">
        <f t="shared" si="4"/>
        <v>7.3390603457418599</v>
      </c>
      <c r="J16" s="30">
        <f t="shared" si="5"/>
        <v>99.568345323741013</v>
      </c>
      <c r="K16"/>
    </row>
    <row r="17" spans="1:11" s="3" customFormat="1" ht="18.75" customHeight="1">
      <c r="A17" s="15"/>
      <c r="B17" s="15"/>
      <c r="C17" s="15"/>
      <c r="D17" s="15" t="s">
        <v>18</v>
      </c>
      <c r="E17" s="17" t="s">
        <v>19</v>
      </c>
      <c r="F17" s="30">
        <v>150</v>
      </c>
      <c r="G17" s="30">
        <v>0</v>
      </c>
      <c r="H17" s="30">
        <v>0</v>
      </c>
      <c r="I17" s="30"/>
      <c r="J17" s="30"/>
      <c r="K17"/>
    </row>
    <row r="18" spans="1:11" s="3" customFormat="1" ht="18.75" hidden="1" customHeight="1">
      <c r="A18" s="15"/>
      <c r="B18" s="15"/>
      <c r="C18" s="15"/>
      <c r="D18" s="15" t="s">
        <v>41</v>
      </c>
      <c r="E18" s="17" t="s">
        <v>42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105.6</v>
      </c>
      <c r="G19" s="30">
        <f>G20</f>
        <v>6.5</v>
      </c>
      <c r="H19" s="30">
        <f>H20</f>
        <v>5.9</v>
      </c>
      <c r="I19" s="30"/>
      <c r="J19" s="30"/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105.6</v>
      </c>
      <c r="G20" s="30">
        <v>6.5</v>
      </c>
      <c r="H20" s="30">
        <v>5.9</v>
      </c>
      <c r="I20" s="30"/>
      <c r="J20" s="30"/>
      <c r="K20"/>
    </row>
    <row r="21" spans="1:11" s="3" customFormat="1" ht="18.75" customHeight="1">
      <c r="A21" s="15"/>
      <c r="B21" s="15"/>
      <c r="C21" s="15" t="s">
        <v>43</v>
      </c>
      <c r="D21" s="15" t="s">
        <v>9</v>
      </c>
      <c r="E21" s="16" t="s">
        <v>44</v>
      </c>
      <c r="F21" s="30">
        <f>F22</f>
        <v>2493</v>
      </c>
      <c r="G21" s="30">
        <f>G22</f>
        <v>440</v>
      </c>
      <c r="H21" s="30">
        <f>H22</f>
        <v>391.2</v>
      </c>
      <c r="I21" s="30">
        <f t="shared" si="4"/>
        <v>15.69193742478941</v>
      </c>
      <c r="J21" s="30">
        <f t="shared" si="5"/>
        <v>88.909090909090907</v>
      </c>
      <c r="K21"/>
    </row>
    <row r="22" spans="1:11" s="3" customFormat="1" ht="18.75" customHeight="1">
      <c r="A22" s="15"/>
      <c r="B22" s="15"/>
      <c r="C22" s="15"/>
      <c r="D22" s="15" t="s">
        <v>41</v>
      </c>
      <c r="E22" s="17" t="s">
        <v>42</v>
      </c>
      <c r="F22" s="30">
        <v>2493</v>
      </c>
      <c r="G22" s="30">
        <v>440</v>
      </c>
      <c r="H22" s="30">
        <v>391.2</v>
      </c>
      <c r="I22" s="30">
        <f t="shared" si="4"/>
        <v>15.69193742478941</v>
      </c>
      <c r="J22" s="30">
        <f t="shared" si="5"/>
        <v>88.909090909090907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1060</v>
      </c>
      <c r="G23" s="29">
        <f t="shared" ref="G23:H24" si="6">G24</f>
        <v>23.4</v>
      </c>
      <c r="H23" s="29">
        <f t="shared" si="6"/>
        <v>23.3</v>
      </c>
      <c r="I23" s="29">
        <f t="shared" si="4"/>
        <v>2.1981132075471699</v>
      </c>
      <c r="J23" s="29">
        <f t="shared" si="5"/>
        <v>99.572649572649581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1060</v>
      </c>
      <c r="G24" s="29">
        <f t="shared" si="6"/>
        <v>23.4</v>
      </c>
      <c r="H24" s="29">
        <f t="shared" si="6"/>
        <v>23.3</v>
      </c>
      <c r="I24" s="29">
        <f t="shared" si="4"/>
        <v>2.1981132075471699</v>
      </c>
      <c r="J24" s="29">
        <f t="shared" si="5"/>
        <v>99.572649572649581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1060</v>
      </c>
      <c r="G25" s="30">
        <f>G26</f>
        <v>23.4</v>
      </c>
      <c r="H25" s="30">
        <f>H26</f>
        <v>23.3</v>
      </c>
      <c r="I25" s="30">
        <f t="shared" si="4"/>
        <v>2.1981132075471699</v>
      </c>
      <c r="J25" s="30">
        <f t="shared" si="5"/>
        <v>99.572649572649581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1060</v>
      </c>
      <c r="G26" s="30">
        <v>23.4</v>
      </c>
      <c r="H26" s="30">
        <v>23.3</v>
      </c>
      <c r="I26" s="30">
        <f t="shared" si="4"/>
        <v>2.1981132075471699</v>
      </c>
      <c r="J26" s="30">
        <f t="shared" si="5"/>
        <v>99.572649572649581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239</v>
      </c>
      <c r="G27" s="29">
        <f t="shared" ref="G27:H30" si="7">G28</f>
        <v>0</v>
      </c>
      <c r="H27" s="29">
        <f t="shared" si="7"/>
        <v>0</v>
      </c>
      <c r="I27" s="29"/>
      <c r="J27" s="29"/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239</v>
      </c>
      <c r="G28" s="29">
        <f t="shared" si="7"/>
        <v>0</v>
      </c>
      <c r="H28" s="29">
        <f t="shared" si="7"/>
        <v>0</v>
      </c>
      <c r="I28" s="29"/>
      <c r="J28" s="29"/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239</v>
      </c>
      <c r="G29" s="30">
        <f>G30+G32</f>
        <v>0</v>
      </c>
      <c r="H29" s="30">
        <f>H30+H32</f>
        <v>0</v>
      </c>
      <c r="I29" s="30"/>
      <c r="J29" s="30"/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62</v>
      </c>
      <c r="G30" s="30">
        <f t="shared" si="7"/>
        <v>0</v>
      </c>
      <c r="H30" s="30">
        <f t="shared" si="7"/>
        <v>0</v>
      </c>
      <c r="I30" s="30"/>
      <c r="J30" s="30"/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62</v>
      </c>
      <c r="G31" s="30">
        <v>0</v>
      </c>
      <c r="H31" s="30">
        <v>0</v>
      </c>
      <c r="I31" s="30"/>
      <c r="J31" s="30"/>
      <c r="K31"/>
    </row>
    <row r="32" spans="1:11" s="3" customFormat="1" ht="18.75" customHeight="1">
      <c r="A32" s="15"/>
      <c r="B32" s="15"/>
      <c r="C32" s="15" t="s">
        <v>39</v>
      </c>
      <c r="D32" s="15"/>
      <c r="E32" s="16" t="s">
        <v>40</v>
      </c>
      <c r="F32" s="30">
        <f>F33</f>
        <v>177</v>
      </c>
      <c r="G32" s="30">
        <f>G33</f>
        <v>0</v>
      </c>
      <c r="H32" s="30">
        <f>H33</f>
        <v>0</v>
      </c>
      <c r="I32" s="30"/>
      <c r="J32" s="30"/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177</v>
      </c>
      <c r="G33" s="30">
        <v>0</v>
      </c>
      <c r="H33" s="30">
        <v>0</v>
      </c>
      <c r="I33" s="30"/>
      <c r="J33" s="30"/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45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46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2021-07-08T09:37:02Z</dcterms:modified>
</cp:coreProperties>
</file>