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Документы\10.12.2021 Решение Думы СГО № 47 О бюджете СГО на 2022-2024 годы\"/>
    </mc:Choice>
  </mc:AlternateContent>
  <xr:revisionPtr revIDLastSave="0" documentId="13_ncr:1_{099C3AAC-CC8B-4471-A478-AC455DD4748C}" xr6:coauthVersionLast="45" xr6:coauthVersionMax="45" xr10:uidLastSave="{00000000-0000-0000-0000-000000000000}"/>
  <bookViews>
    <workbookView xWindow="-120" yWindow="-120" windowWidth="29040" windowHeight="15840" activeTab="6" xr2:uid="{00000000-000D-0000-FFFF-FFFF00000000}"/>
  </bookViews>
  <sheets>
    <sheet name="Дх" sheetId="7" r:id="rId1"/>
    <sheet name="МП" sheetId="2" r:id="rId2"/>
    <sheet name="вед." sheetId="1" r:id="rId3"/>
    <sheet name="источн" sheetId="3" r:id="rId4"/>
    <sheet name="МБТ" sheetId="4" r:id="rId5"/>
    <sheet name="займы" sheetId="5" r:id="rId6"/>
    <sheet name="гарантии" sheetId="6" r:id="rId7"/>
  </sheets>
  <definedNames>
    <definedName name="_xlnm._FilterDatabase" localSheetId="2" hidden="1">вед.!$A$11:$L$920</definedName>
    <definedName name="APPT" localSheetId="2">вед.!$A$20</definedName>
    <definedName name="FIO" localSheetId="2">вед.!#REF!</definedName>
    <definedName name="LAST_CELL" localSheetId="2">вед.!#REF!</definedName>
    <definedName name="SIGN" localSheetId="2">вед.!$A$20:$E$21</definedName>
    <definedName name="_xlnm.Print_Titles" localSheetId="2">вед.!$10:$11</definedName>
    <definedName name="_xlnm.Print_Titles" localSheetId="0">Дх!$9:$9</definedName>
    <definedName name="_xlnm.Print_Titles" localSheetId="4">МБТ!$9:$10</definedName>
    <definedName name="_xlnm.Print_Titles" localSheetId="1">МП!$9:$10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0" i="7" l="1"/>
  <c r="C58" i="4" l="1"/>
  <c r="C16" i="3"/>
  <c r="E506" i="2"/>
  <c r="G150" i="1"/>
  <c r="N258" i="1" l="1"/>
  <c r="N257" i="1" s="1"/>
  <c r="N256" i="1" s="1"/>
  <c r="K258" i="1"/>
  <c r="H258" i="1"/>
  <c r="H257" i="1" s="1"/>
  <c r="H256" i="1" s="1"/>
  <c r="M257" i="1"/>
  <c r="M256" i="1" s="1"/>
  <c r="L257" i="1"/>
  <c r="K257" i="1"/>
  <c r="K256" i="1" s="1"/>
  <c r="J257" i="1"/>
  <c r="J256" i="1" s="1"/>
  <c r="I257" i="1"/>
  <c r="I256" i="1" s="1"/>
  <c r="G257" i="1"/>
  <c r="F257" i="1"/>
  <c r="F256" i="1" s="1"/>
  <c r="L256" i="1"/>
  <c r="G256" i="1"/>
  <c r="N255" i="1"/>
  <c r="N254" i="1" s="1"/>
  <c r="K255" i="1"/>
  <c r="H255" i="1"/>
  <c r="H254" i="1" s="1"/>
  <c r="M254" i="1"/>
  <c r="L254" i="1"/>
  <c r="K254" i="1"/>
  <c r="J254" i="1"/>
  <c r="I254" i="1"/>
  <c r="G254" i="1"/>
  <c r="F254" i="1"/>
  <c r="L192" i="2"/>
  <c r="L191" i="2" s="1"/>
  <c r="I192" i="2"/>
  <c r="I191" i="2" s="1"/>
  <c r="F192" i="2"/>
  <c r="F191" i="2" s="1"/>
  <c r="K191" i="2"/>
  <c r="J191" i="2"/>
  <c r="H191" i="2"/>
  <c r="G191" i="2"/>
  <c r="E191" i="2"/>
  <c r="D191" i="2"/>
  <c r="E69" i="2" l="1"/>
  <c r="L52" i="7" l="1"/>
  <c r="I52" i="7"/>
  <c r="F52" i="7"/>
  <c r="L51" i="7"/>
  <c r="I51" i="7"/>
  <c r="F51" i="7"/>
  <c r="I50" i="7"/>
  <c r="F50" i="7"/>
  <c r="K48" i="7"/>
  <c r="K47" i="7" s="1"/>
  <c r="K53" i="7" s="1"/>
  <c r="J48" i="7"/>
  <c r="J47" i="7" s="1"/>
  <c r="H48" i="7"/>
  <c r="H53" i="7" s="1"/>
  <c r="G48" i="7"/>
  <c r="G47" i="7" s="1"/>
  <c r="D48" i="7"/>
  <c r="D47" i="7" s="1"/>
  <c r="F43" i="7"/>
  <c r="F42" i="7"/>
  <c r="L40" i="7"/>
  <c r="J40" i="7"/>
  <c r="I40" i="7"/>
  <c r="G40" i="7"/>
  <c r="E40" i="7"/>
  <c r="E11" i="7" s="1"/>
  <c r="D40" i="7"/>
  <c r="L37" i="7"/>
  <c r="J37" i="7"/>
  <c r="I37" i="7"/>
  <c r="G37" i="7"/>
  <c r="F37" i="7"/>
  <c r="D37" i="7"/>
  <c r="L34" i="7"/>
  <c r="J34" i="7"/>
  <c r="I34" i="7"/>
  <c r="G34" i="7"/>
  <c r="F34" i="7"/>
  <c r="D34" i="7"/>
  <c r="L27" i="7"/>
  <c r="J27" i="7"/>
  <c r="I27" i="7"/>
  <c r="G27" i="7"/>
  <c r="F27" i="7"/>
  <c r="D27" i="7"/>
  <c r="L23" i="7"/>
  <c r="J23" i="7"/>
  <c r="I23" i="7"/>
  <c r="G23" i="7"/>
  <c r="F23" i="7"/>
  <c r="D23" i="7"/>
  <c r="L19" i="7"/>
  <c r="J19" i="7"/>
  <c r="I19" i="7"/>
  <c r="G19" i="7"/>
  <c r="F19" i="7"/>
  <c r="D19" i="7"/>
  <c r="L16" i="7"/>
  <c r="J16" i="7"/>
  <c r="I16" i="7"/>
  <c r="G16" i="7"/>
  <c r="F16" i="7"/>
  <c r="D16" i="7"/>
  <c r="F40" i="7" l="1"/>
  <c r="F11" i="7" s="1"/>
  <c r="J11" i="7"/>
  <c r="J53" i="7" s="1"/>
  <c r="L11" i="7"/>
  <c r="I11" i="7"/>
  <c r="I53" i="7" s="1"/>
  <c r="F48" i="7"/>
  <c r="F47" i="7" s="1"/>
  <c r="L48" i="7"/>
  <c r="L47" i="7" s="1"/>
  <c r="G11" i="7"/>
  <c r="G53" i="7" s="1"/>
  <c r="D11" i="7"/>
  <c r="D53" i="7" s="1"/>
  <c r="E48" i="7"/>
  <c r="E47" i="7" s="1"/>
  <c r="E53" i="7" s="1"/>
  <c r="I48" i="7"/>
  <c r="I47" i="7" s="1"/>
  <c r="L53" i="7"/>
  <c r="H47" i="7"/>
  <c r="F53" i="7" l="1"/>
  <c r="D59" i="4"/>
  <c r="D58" i="4"/>
  <c r="D57" i="4"/>
  <c r="D56" i="4"/>
  <c r="D55" i="4"/>
  <c r="F54" i="4"/>
  <c r="C54" i="4"/>
  <c r="D53" i="4"/>
  <c r="D52" i="4"/>
  <c r="C51" i="4"/>
  <c r="D50" i="4"/>
  <c r="D49" i="4"/>
  <c r="D48" i="4"/>
  <c r="D47" i="4"/>
  <c r="D45" i="4"/>
  <c r="D44" i="4"/>
  <c r="F43" i="4"/>
  <c r="C43" i="4"/>
  <c r="D42" i="4"/>
  <c r="D41" i="4"/>
  <c r="D40" i="4"/>
  <c r="D39" i="4"/>
  <c r="D38" i="4"/>
  <c r="I37" i="4"/>
  <c r="D37" i="4"/>
  <c r="J36" i="4"/>
  <c r="I36" i="4"/>
  <c r="H36" i="4"/>
  <c r="G36" i="4"/>
  <c r="F36" i="4"/>
  <c r="E36" i="4"/>
  <c r="B36" i="4"/>
  <c r="D35" i="4"/>
  <c r="D34" i="4"/>
  <c r="D33" i="4"/>
  <c r="D32" i="4"/>
  <c r="D31" i="4"/>
  <c r="D30" i="4"/>
  <c r="I29" i="4"/>
  <c r="I18" i="4" s="1"/>
  <c r="F29" i="4"/>
  <c r="C29" i="4"/>
  <c r="D28" i="4"/>
  <c r="D27" i="4"/>
  <c r="D26" i="4"/>
  <c r="I25" i="4"/>
  <c r="F25" i="4"/>
  <c r="C25" i="4"/>
  <c r="D24" i="4"/>
  <c r="D23" i="4"/>
  <c r="D22" i="4"/>
  <c r="D21" i="4"/>
  <c r="D20" i="4"/>
  <c r="I19" i="4"/>
  <c r="F19" i="4"/>
  <c r="F18" i="4" s="1"/>
  <c r="C19" i="4"/>
  <c r="C18" i="4" s="1"/>
  <c r="J18" i="4"/>
  <c r="H18" i="4"/>
  <c r="G18" i="4"/>
  <c r="E18" i="4"/>
  <c r="B18" i="4"/>
  <c r="J17" i="4"/>
  <c r="J15" i="4" s="1"/>
  <c r="G17" i="4"/>
  <c r="D17" i="4"/>
  <c r="I16" i="4"/>
  <c r="I15" i="4" s="1"/>
  <c r="I60" i="4" s="1"/>
  <c r="I62" i="4" s="1"/>
  <c r="F16" i="4"/>
  <c r="F15" i="4" s="1"/>
  <c r="C16" i="4"/>
  <c r="H15" i="4"/>
  <c r="G15" i="4"/>
  <c r="E15" i="4"/>
  <c r="D15" i="4"/>
  <c r="C15" i="4"/>
  <c r="B15" i="4"/>
  <c r="D14" i="4"/>
  <c r="D13" i="4"/>
  <c r="J12" i="4"/>
  <c r="J11" i="4" s="1"/>
  <c r="G12" i="4"/>
  <c r="G11" i="4" s="1"/>
  <c r="D12" i="4"/>
  <c r="I11" i="4"/>
  <c r="H11" i="4"/>
  <c r="F11" i="4"/>
  <c r="E11" i="4"/>
  <c r="C11" i="4"/>
  <c r="D11" i="4" s="1"/>
  <c r="B11" i="4"/>
  <c r="C36" i="4" l="1"/>
  <c r="C60" i="4" s="1"/>
  <c r="C62" i="4" s="1"/>
  <c r="E60" i="4"/>
  <c r="H60" i="4"/>
  <c r="D18" i="4"/>
  <c r="D60" i="4" s="1"/>
  <c r="D62" i="4" s="1"/>
  <c r="D36" i="4"/>
  <c r="G60" i="4"/>
  <c r="G62" i="4" s="1"/>
  <c r="B60" i="4"/>
  <c r="F60" i="4"/>
  <c r="F62" i="4" s="1"/>
  <c r="H61" i="4"/>
  <c r="H62" i="4"/>
  <c r="E62" i="4"/>
  <c r="E61" i="4"/>
  <c r="B62" i="4"/>
  <c r="B61" i="4"/>
  <c r="J60" i="4"/>
  <c r="J62" i="4" s="1"/>
  <c r="I394" i="2" l="1"/>
  <c r="F394" i="2"/>
  <c r="L63" i="2"/>
  <c r="I63" i="2"/>
  <c r="F63" i="2"/>
  <c r="F254" i="2"/>
  <c r="I297" i="2"/>
  <c r="F297" i="2"/>
  <c r="L441" i="2"/>
  <c r="I441" i="2"/>
  <c r="F441" i="2"/>
  <c r="L453" i="2"/>
  <c r="I453" i="2"/>
  <c r="F453" i="2"/>
  <c r="D18" i="3" l="1"/>
  <c r="E18" i="3"/>
  <c r="C18" i="3"/>
  <c r="L33" i="2" l="1"/>
  <c r="I33" i="2"/>
  <c r="F33" i="2"/>
  <c r="L32" i="2"/>
  <c r="I32" i="2"/>
  <c r="F32" i="2"/>
  <c r="G148" i="1" l="1"/>
  <c r="E504" i="2"/>
  <c r="F504" i="2" s="1"/>
  <c r="N115" i="1" l="1"/>
  <c r="N114" i="1" s="1"/>
  <c r="K115" i="1"/>
  <c r="K114" i="1" s="1"/>
  <c r="H115" i="1"/>
  <c r="H114" i="1" s="1"/>
  <c r="M114" i="1"/>
  <c r="L114" i="1"/>
  <c r="J114" i="1"/>
  <c r="I114" i="1"/>
  <c r="G114" i="1"/>
  <c r="F114" i="1"/>
  <c r="L357" i="2" l="1"/>
  <c r="L356" i="2" s="1"/>
  <c r="I357" i="2"/>
  <c r="F357" i="2"/>
  <c r="F356" i="2" s="1"/>
  <c r="K356" i="2"/>
  <c r="J356" i="2"/>
  <c r="I356" i="2"/>
  <c r="H356" i="2"/>
  <c r="G356" i="2"/>
  <c r="E356" i="2"/>
  <c r="D356" i="2"/>
  <c r="F89" i="2" l="1"/>
  <c r="F88" i="2" s="1"/>
  <c r="E88" i="2"/>
  <c r="E205" i="2"/>
  <c r="E203" i="2"/>
  <c r="E16" i="2"/>
  <c r="F21" i="2"/>
  <c r="F20" i="2" s="1"/>
  <c r="E20" i="2"/>
  <c r="F19" i="2"/>
  <c r="F18" i="2" s="1"/>
  <c r="K18" i="2"/>
  <c r="J18" i="2"/>
  <c r="H18" i="2"/>
  <c r="G18" i="2"/>
  <c r="E18" i="2"/>
  <c r="H617" i="1" l="1"/>
  <c r="H616" i="1" s="1"/>
  <c r="H615" i="1" s="1"/>
  <c r="H614" i="1" s="1"/>
  <c r="G616" i="1"/>
  <c r="G615" i="1" s="1"/>
  <c r="G614" i="1" s="1"/>
  <c r="G594" i="1"/>
  <c r="G593" i="1" s="1"/>
  <c r="H594" i="1"/>
  <c r="H593" i="1" s="1"/>
  <c r="H568" i="1"/>
  <c r="H567" i="1" s="1"/>
  <c r="G567" i="1"/>
  <c r="H592" i="1" l="1"/>
  <c r="H591" i="1" s="1"/>
  <c r="G591" i="1"/>
  <c r="H736" i="1"/>
  <c r="H735" i="1" s="1"/>
  <c r="H734" i="1" s="1"/>
  <c r="H733" i="1" s="1"/>
  <c r="G735" i="1"/>
  <c r="G734" i="1" s="1"/>
  <c r="G590" i="1" l="1"/>
  <c r="G589" i="1" s="1"/>
  <c r="H590" i="1"/>
  <c r="H589" i="1" s="1"/>
  <c r="G733" i="1"/>
  <c r="K207" i="1"/>
  <c r="L508" i="2" l="1"/>
  <c r="L507" i="2" s="1"/>
  <c r="K507" i="2"/>
  <c r="L506" i="2"/>
  <c r="L505" i="2" s="1"/>
  <c r="K505" i="2"/>
  <c r="L504" i="2"/>
  <c r="L503" i="2" s="1"/>
  <c r="K503" i="2"/>
  <c r="L502" i="2"/>
  <c r="L501" i="2" s="1"/>
  <c r="K501" i="2"/>
  <c r="L500" i="2"/>
  <c r="L499" i="2"/>
  <c r="K499" i="2"/>
  <c r="L498" i="2"/>
  <c r="L497" i="2" s="1"/>
  <c r="K497" i="2"/>
  <c r="L496" i="2"/>
  <c r="L495" i="2" s="1"/>
  <c r="K495" i="2"/>
  <c r="L493" i="2"/>
  <c r="L492" i="2" s="1"/>
  <c r="K492" i="2"/>
  <c r="L491" i="2"/>
  <c r="L490" i="2" s="1"/>
  <c r="K490" i="2"/>
  <c r="L489" i="2"/>
  <c r="L488" i="2" s="1"/>
  <c r="K488" i="2"/>
  <c r="L487" i="2"/>
  <c r="L486" i="2"/>
  <c r="L484" i="2" s="1"/>
  <c r="L485" i="2"/>
  <c r="K484" i="2"/>
  <c r="L483" i="2"/>
  <c r="L482" i="2" s="1"/>
  <c r="K482" i="2"/>
  <c r="L481" i="2"/>
  <c r="L480" i="2"/>
  <c r="K480" i="2"/>
  <c r="L476" i="2"/>
  <c r="L475" i="2" s="1"/>
  <c r="K475" i="2"/>
  <c r="L474" i="2"/>
  <c r="L473" i="2" s="1"/>
  <c r="K473" i="2"/>
  <c r="L472" i="2"/>
  <c r="L471" i="2" s="1"/>
  <c r="K471" i="2"/>
  <c r="L470" i="2"/>
  <c r="L469" i="2" s="1"/>
  <c r="K469" i="2"/>
  <c r="L468" i="2"/>
  <c r="L466" i="2"/>
  <c r="K465" i="2"/>
  <c r="L463" i="2"/>
  <c r="L462" i="2" s="1"/>
  <c r="K462" i="2"/>
  <c r="L460" i="2"/>
  <c r="L459" i="2"/>
  <c r="K458" i="2"/>
  <c r="K457" i="2" s="1"/>
  <c r="L456" i="2"/>
  <c r="L455" i="2"/>
  <c r="K454" i="2"/>
  <c r="L452" i="2"/>
  <c r="K452" i="2"/>
  <c r="L451" i="2"/>
  <c r="L450" i="2" s="1"/>
  <c r="K450" i="2"/>
  <c r="L449" i="2"/>
  <c r="L448" i="2"/>
  <c r="L447" i="2" s="1"/>
  <c r="K447" i="2"/>
  <c r="L446" i="2"/>
  <c r="L445" i="2"/>
  <c r="K444" i="2"/>
  <c r="L443" i="2"/>
  <c r="L442" i="2" s="1"/>
  <c r="K442" i="2"/>
  <c r="L440" i="2"/>
  <c r="K440" i="2"/>
  <c r="L439" i="2"/>
  <c r="L438" i="2" s="1"/>
  <c r="K438" i="2"/>
  <c r="L437" i="2"/>
  <c r="L436" i="2" s="1"/>
  <c r="K436" i="2"/>
  <c r="L435" i="2"/>
  <c r="L434" i="2"/>
  <c r="K434" i="2"/>
  <c r="L433" i="2"/>
  <c r="L432" i="2" s="1"/>
  <c r="K432" i="2"/>
  <c r="L431" i="2"/>
  <c r="L430" i="2" s="1"/>
  <c r="K430" i="2"/>
  <c r="L429" i="2"/>
  <c r="L428" i="2" s="1"/>
  <c r="K428" i="2"/>
  <c r="L427" i="2"/>
  <c r="L426" i="2"/>
  <c r="L425" i="2"/>
  <c r="K424" i="2"/>
  <c r="L421" i="2"/>
  <c r="L420" i="2"/>
  <c r="K419" i="2"/>
  <c r="K418" i="2"/>
  <c r="K417" i="2" s="1"/>
  <c r="L415" i="2"/>
  <c r="L414" i="2" s="1"/>
  <c r="L413" i="2" s="1"/>
  <c r="L412" i="2" s="1"/>
  <c r="K414" i="2"/>
  <c r="K413" i="2" s="1"/>
  <c r="K412" i="2" s="1"/>
  <c r="K410" i="2"/>
  <c r="L409" i="2"/>
  <c r="L408" i="2" s="1"/>
  <c r="L407" i="2" s="1"/>
  <c r="K408" i="2"/>
  <c r="K407" i="2" s="1"/>
  <c r="L406" i="2"/>
  <c r="L405" i="2" s="1"/>
  <c r="K405" i="2"/>
  <c r="K402" i="2"/>
  <c r="L401" i="2"/>
  <c r="L400" i="2" s="1"/>
  <c r="K400" i="2"/>
  <c r="L399" i="2"/>
  <c r="L398" i="2" s="1"/>
  <c r="K398" i="2"/>
  <c r="L397" i="2"/>
  <c r="L396" i="2" s="1"/>
  <c r="K396" i="2"/>
  <c r="K393" i="2"/>
  <c r="K391" i="2"/>
  <c r="L390" i="2"/>
  <c r="L389" i="2" s="1"/>
  <c r="K389" i="2"/>
  <c r="L388" i="2"/>
  <c r="L387" i="2" s="1"/>
  <c r="K387" i="2"/>
  <c r="L386" i="2"/>
  <c r="L385" i="2"/>
  <c r="K385" i="2"/>
  <c r="K381" i="2"/>
  <c r="K379" i="2"/>
  <c r="L378" i="2"/>
  <c r="L377" i="2" s="1"/>
  <c r="K377" i="2"/>
  <c r="K375" i="2"/>
  <c r="L371" i="2"/>
  <c r="L370" i="2" s="1"/>
  <c r="L369" i="2" s="1"/>
  <c r="L368" i="2" s="1"/>
  <c r="K370" i="2"/>
  <c r="K369" i="2" s="1"/>
  <c r="K368" i="2" s="1"/>
  <c r="L367" i="2"/>
  <c r="L366" i="2"/>
  <c r="L365" i="2" s="1"/>
  <c r="L364" i="2" s="1"/>
  <c r="K366" i="2"/>
  <c r="K365" i="2" s="1"/>
  <c r="K364" i="2" s="1"/>
  <c r="L363" i="2"/>
  <c r="L362" i="2" s="1"/>
  <c r="K362" i="2"/>
  <c r="K359" i="2" s="1"/>
  <c r="K358" i="2" s="1"/>
  <c r="L361" i="2"/>
  <c r="L360" i="2" s="1"/>
  <c r="L359" i="2" s="1"/>
  <c r="L358" i="2" s="1"/>
  <c r="K360" i="2"/>
  <c r="L355" i="2"/>
  <c r="L354" i="2"/>
  <c r="K353" i="2"/>
  <c r="K352" i="2" s="1"/>
  <c r="K351" i="2" s="1"/>
  <c r="L349" i="2"/>
  <c r="L348" i="2" s="1"/>
  <c r="K348" i="2"/>
  <c r="L347" i="2"/>
  <c r="L346" i="2" s="1"/>
  <c r="K346" i="2"/>
  <c r="K344" i="2"/>
  <c r="L342" i="2"/>
  <c r="L341" i="2"/>
  <c r="L340" i="2" s="1"/>
  <c r="K340" i="2"/>
  <c r="K336" i="2"/>
  <c r="K334" i="2"/>
  <c r="L332" i="2"/>
  <c r="L331" i="2" s="1"/>
  <c r="K331" i="2"/>
  <c r="L330" i="2"/>
  <c r="L329" i="2"/>
  <c r="L328" i="2"/>
  <c r="K327" i="2"/>
  <c r="K326" i="2"/>
  <c r="K324" i="2"/>
  <c r="K321" i="2" s="1"/>
  <c r="L323" i="2"/>
  <c r="L322" i="2" s="1"/>
  <c r="L321" i="2" s="1"/>
  <c r="K322" i="2"/>
  <c r="K317" i="2"/>
  <c r="K316" i="2" s="1"/>
  <c r="L315" i="2"/>
  <c r="L314" i="2"/>
  <c r="L313" i="2" s="1"/>
  <c r="K313" i="2"/>
  <c r="K312" i="2"/>
  <c r="L311" i="2"/>
  <c r="L310" i="2" s="1"/>
  <c r="K310" i="2"/>
  <c r="L308" i="2"/>
  <c r="L307" i="2"/>
  <c r="K306" i="2"/>
  <c r="L303" i="2"/>
  <c r="L302" i="2" s="1"/>
  <c r="L301" i="2" s="1"/>
  <c r="L300" i="2" s="1"/>
  <c r="K302" i="2"/>
  <c r="K301" i="2" s="1"/>
  <c r="K300" i="2" s="1"/>
  <c r="K298" i="2"/>
  <c r="K296" i="2"/>
  <c r="K293" i="2"/>
  <c r="L292" i="2"/>
  <c r="L291" i="2" s="1"/>
  <c r="K291" i="2"/>
  <c r="L290" i="2"/>
  <c r="L289" i="2" s="1"/>
  <c r="K289" i="2"/>
  <c r="L288" i="2"/>
  <c r="K286" i="2"/>
  <c r="L285" i="2"/>
  <c r="L284" i="2" s="1"/>
  <c r="K284" i="2"/>
  <c r="L281" i="2"/>
  <c r="L280" i="2" s="1"/>
  <c r="K280" i="2"/>
  <c r="L279" i="2"/>
  <c r="L278" i="2" s="1"/>
  <c r="L277" i="2" s="1"/>
  <c r="K278" i="2"/>
  <c r="L276" i="2"/>
  <c r="L275" i="2" s="1"/>
  <c r="K275" i="2"/>
  <c r="L274" i="2"/>
  <c r="L273" i="2"/>
  <c r="K273" i="2"/>
  <c r="K269" i="2"/>
  <c r="K268" i="2" s="1"/>
  <c r="L267" i="2"/>
  <c r="L266" i="2"/>
  <c r="K266" i="2"/>
  <c r="L265" i="2"/>
  <c r="L264" i="2" s="1"/>
  <c r="K264" i="2"/>
  <c r="K263" i="2" s="1"/>
  <c r="L261" i="2"/>
  <c r="L260" i="2" s="1"/>
  <c r="K260" i="2"/>
  <c r="L259" i="2"/>
  <c r="L258" i="2" s="1"/>
  <c r="K258" i="2"/>
  <c r="L257" i="2"/>
  <c r="L256" i="2" s="1"/>
  <c r="K256" i="2"/>
  <c r="L254" i="2"/>
  <c r="L253" i="2" s="1"/>
  <c r="K253" i="2"/>
  <c r="L252" i="2"/>
  <c r="L251" i="2" s="1"/>
  <c r="K251" i="2"/>
  <c r="K250" i="2" s="1"/>
  <c r="L249" i="2"/>
  <c r="L248" i="2" s="1"/>
  <c r="K248" i="2"/>
  <c r="L247" i="2"/>
  <c r="L246" i="2" s="1"/>
  <c r="K246" i="2"/>
  <c r="K243" i="2"/>
  <c r="K240" i="2"/>
  <c r="K238" i="2"/>
  <c r="L237" i="2"/>
  <c r="L236" i="2" s="1"/>
  <c r="K236" i="2"/>
  <c r="L235" i="2"/>
  <c r="L234" i="2" s="1"/>
  <c r="K234" i="2"/>
  <c r="K231" i="2"/>
  <c r="K229" i="2"/>
  <c r="L228" i="2"/>
  <c r="L227" i="2" s="1"/>
  <c r="K227" i="2"/>
  <c r="L226" i="2"/>
  <c r="L225" i="2"/>
  <c r="K225" i="2"/>
  <c r="L221" i="2"/>
  <c r="L220" i="2" s="1"/>
  <c r="K220" i="2"/>
  <c r="L219" i="2"/>
  <c r="L217" i="2"/>
  <c r="K216" i="2"/>
  <c r="K215" i="2" s="1"/>
  <c r="K214" i="2" s="1"/>
  <c r="L213" i="2"/>
  <c r="L212" i="2" s="1"/>
  <c r="L211" i="2" s="1"/>
  <c r="K212" i="2"/>
  <c r="K211" i="2" s="1"/>
  <c r="L210" i="2"/>
  <c r="L209" i="2" s="1"/>
  <c r="L208" i="2" s="1"/>
  <c r="K209" i="2"/>
  <c r="K208" i="2"/>
  <c r="K205" i="2"/>
  <c r="K203" i="2"/>
  <c r="L202" i="2"/>
  <c r="L201" i="2" s="1"/>
  <c r="K201" i="2"/>
  <c r="L199" i="2"/>
  <c r="L198" i="2" s="1"/>
  <c r="L197" i="2" s="1"/>
  <c r="K198" i="2"/>
  <c r="K197" i="2" s="1"/>
  <c r="L195" i="2"/>
  <c r="L194" i="2" s="1"/>
  <c r="L193" i="2" s="1"/>
  <c r="K194" i="2"/>
  <c r="K193" i="2" s="1"/>
  <c r="L190" i="2"/>
  <c r="L189" i="2" s="1"/>
  <c r="L188" i="2" s="1"/>
  <c r="K189" i="2"/>
  <c r="L185" i="2"/>
  <c r="L184" i="2"/>
  <c r="L183" i="2"/>
  <c r="K182" i="2"/>
  <c r="K181" i="2" s="1"/>
  <c r="K180" i="2" s="1"/>
  <c r="L179" i="2"/>
  <c r="L178" i="2" s="1"/>
  <c r="L177" i="2" s="1"/>
  <c r="K178" i="2"/>
  <c r="K177" i="2" s="1"/>
  <c r="K175" i="2"/>
  <c r="L174" i="2"/>
  <c r="L173" i="2" s="1"/>
  <c r="K173" i="2"/>
  <c r="L172" i="2"/>
  <c r="L171" i="2" s="1"/>
  <c r="K171" i="2"/>
  <c r="K170" i="2"/>
  <c r="L168" i="2"/>
  <c r="L167" i="2"/>
  <c r="K167" i="2"/>
  <c r="L166" i="2"/>
  <c r="L165" i="2"/>
  <c r="K164" i="2"/>
  <c r="L163" i="2"/>
  <c r="L162" i="2"/>
  <c r="L161" i="2" s="1"/>
  <c r="K161" i="2"/>
  <c r="L159" i="2"/>
  <c r="L158" i="2" s="1"/>
  <c r="L157" i="2" s="1"/>
  <c r="K158" i="2"/>
  <c r="K157" i="2" s="1"/>
  <c r="L155" i="2"/>
  <c r="L154" i="2" s="1"/>
  <c r="L153" i="2" s="1"/>
  <c r="K154" i="2"/>
  <c r="K153" i="2" s="1"/>
  <c r="K151" i="2"/>
  <c r="K150" i="2"/>
  <c r="K148" i="2"/>
  <c r="K147" i="2" s="1"/>
  <c r="L146" i="2"/>
  <c r="L145" i="2" s="1"/>
  <c r="K145" i="2"/>
  <c r="L144" i="2"/>
  <c r="L143" i="2" s="1"/>
  <c r="K143" i="2"/>
  <c r="L142" i="2"/>
  <c r="L141" i="2" s="1"/>
  <c r="K141" i="2"/>
  <c r="L140" i="2"/>
  <c r="L139" i="2" s="1"/>
  <c r="K139" i="2"/>
  <c r="L138" i="2"/>
  <c r="L137" i="2" s="1"/>
  <c r="K137" i="2"/>
  <c r="K135" i="2"/>
  <c r="L134" i="2"/>
  <c r="L133" i="2" s="1"/>
  <c r="K133" i="2"/>
  <c r="L129" i="2"/>
  <c r="L128" i="2" s="1"/>
  <c r="K128" i="2"/>
  <c r="L127" i="2"/>
  <c r="L126" i="2" s="1"/>
  <c r="K126" i="2"/>
  <c r="L125" i="2"/>
  <c r="L124" i="2" s="1"/>
  <c r="K124" i="2"/>
  <c r="L123" i="2"/>
  <c r="L122" i="2" s="1"/>
  <c r="K122" i="2"/>
  <c r="L121" i="2"/>
  <c r="L120" i="2" s="1"/>
  <c r="K120" i="2"/>
  <c r="L119" i="2"/>
  <c r="L118" i="2" s="1"/>
  <c r="K118" i="2"/>
  <c r="L117" i="2"/>
  <c r="L116" i="2" s="1"/>
  <c r="K116" i="2"/>
  <c r="L115" i="2"/>
  <c r="L114" i="2" s="1"/>
  <c r="K114" i="2"/>
  <c r="L113" i="2"/>
  <c r="L112" i="2"/>
  <c r="L110" i="2" s="1"/>
  <c r="L111" i="2"/>
  <c r="K110" i="2"/>
  <c r="L107" i="2"/>
  <c r="L106" i="2" s="1"/>
  <c r="L105" i="2" s="1"/>
  <c r="L104" i="2" s="1"/>
  <c r="K106" i="2"/>
  <c r="K105" i="2" s="1"/>
  <c r="K104" i="2" s="1"/>
  <c r="L103" i="2"/>
  <c r="L102" i="2" s="1"/>
  <c r="K102" i="2"/>
  <c r="K99" i="2" s="1"/>
  <c r="K98" i="2" s="1"/>
  <c r="L101" i="2"/>
  <c r="L100" i="2" s="1"/>
  <c r="K100" i="2"/>
  <c r="L97" i="2"/>
  <c r="L96" i="2"/>
  <c r="K96" i="2"/>
  <c r="L95" i="2"/>
  <c r="L94" i="2"/>
  <c r="L93" i="2"/>
  <c r="L92" i="2" s="1"/>
  <c r="L91" i="2" s="1"/>
  <c r="L90" i="2" s="1"/>
  <c r="K92" i="2"/>
  <c r="K91" i="2"/>
  <c r="K90" i="2" s="1"/>
  <c r="L87" i="2"/>
  <c r="L86" i="2"/>
  <c r="K86" i="2"/>
  <c r="L85" i="2"/>
  <c r="L84" i="2" s="1"/>
  <c r="K84" i="2"/>
  <c r="L83" i="2"/>
  <c r="L82" i="2" s="1"/>
  <c r="L81" i="2" s="1"/>
  <c r="L80" i="2" s="1"/>
  <c r="K82" i="2"/>
  <c r="L78" i="2"/>
  <c r="L77" i="2" s="1"/>
  <c r="K77" i="2"/>
  <c r="L76" i="2"/>
  <c r="L75" i="2" s="1"/>
  <c r="K75" i="2"/>
  <c r="L74" i="2"/>
  <c r="L73" i="2" s="1"/>
  <c r="K73" i="2"/>
  <c r="L72" i="2"/>
  <c r="L71" i="2" s="1"/>
  <c r="K71" i="2"/>
  <c r="L70" i="2"/>
  <c r="L69" i="2"/>
  <c r="L68" i="2"/>
  <c r="L67" i="2"/>
  <c r="L66" i="2"/>
  <c r="K65" i="2"/>
  <c r="L64" i="2"/>
  <c r="L62" i="2"/>
  <c r="L61" i="2"/>
  <c r="K60" i="2"/>
  <c r="L59" i="2"/>
  <c r="L58" i="2" s="1"/>
  <c r="K58" i="2"/>
  <c r="L57" i="2"/>
  <c r="L56" i="2" s="1"/>
  <c r="K56" i="2"/>
  <c r="L55" i="2"/>
  <c r="L54" i="2" s="1"/>
  <c r="K54" i="2"/>
  <c r="L52" i="2"/>
  <c r="L51" i="2"/>
  <c r="K51" i="2"/>
  <c r="L50" i="2"/>
  <c r="L49" i="2" s="1"/>
  <c r="K49" i="2"/>
  <c r="K47" i="2"/>
  <c r="L46" i="2"/>
  <c r="L45" i="2" s="1"/>
  <c r="K45" i="2"/>
  <c r="L44" i="2"/>
  <c r="L43" i="2"/>
  <c r="K42" i="2"/>
  <c r="K38" i="2"/>
  <c r="K37" i="2" s="1"/>
  <c r="L36" i="2"/>
  <c r="L35" i="2"/>
  <c r="K34" i="2"/>
  <c r="L31" i="2"/>
  <c r="K31" i="2"/>
  <c r="L30" i="2"/>
  <c r="L29" i="2"/>
  <c r="L28" i="2"/>
  <c r="K27" i="2"/>
  <c r="K26" i="2" s="1"/>
  <c r="L25" i="2"/>
  <c r="L24" i="2" s="1"/>
  <c r="K24" i="2"/>
  <c r="K22" i="2"/>
  <c r="K16" i="2"/>
  <c r="K13" i="2" s="1"/>
  <c r="L15" i="2"/>
  <c r="L14" i="2" s="1"/>
  <c r="K14" i="2"/>
  <c r="I502" i="2"/>
  <c r="I508" i="2"/>
  <c r="I507" i="2" s="1"/>
  <c r="H507" i="2"/>
  <c r="I506" i="2"/>
  <c r="I505" i="2" s="1"/>
  <c r="H505" i="2"/>
  <c r="I504" i="2"/>
  <c r="I503" i="2" s="1"/>
  <c r="H503" i="2"/>
  <c r="I501" i="2"/>
  <c r="H501" i="2"/>
  <c r="H499" i="2"/>
  <c r="I498" i="2"/>
  <c r="I497" i="2" s="1"/>
  <c r="H497" i="2"/>
  <c r="I496" i="2"/>
  <c r="I495" i="2" s="1"/>
  <c r="H495" i="2"/>
  <c r="I493" i="2"/>
  <c r="I492" i="2"/>
  <c r="H492" i="2"/>
  <c r="I491" i="2"/>
  <c r="I490" i="2" s="1"/>
  <c r="H490" i="2"/>
  <c r="I489" i="2"/>
  <c r="I488" i="2" s="1"/>
  <c r="H488" i="2"/>
  <c r="I487" i="2"/>
  <c r="I486" i="2"/>
  <c r="I485" i="2"/>
  <c r="I484" i="2" s="1"/>
  <c r="H484" i="2"/>
  <c r="I483" i="2"/>
  <c r="I482" i="2" s="1"/>
  <c r="H482" i="2"/>
  <c r="I481" i="2"/>
  <c r="I480" i="2" s="1"/>
  <c r="I479" i="2" s="1"/>
  <c r="H480" i="2"/>
  <c r="I476" i="2"/>
  <c r="I475" i="2" s="1"/>
  <c r="H475" i="2"/>
  <c r="I474" i="2"/>
  <c r="I473" i="2" s="1"/>
  <c r="H473" i="2"/>
  <c r="I472" i="2"/>
  <c r="I471" i="2" s="1"/>
  <c r="H471" i="2"/>
  <c r="I470" i="2"/>
  <c r="I469" i="2" s="1"/>
  <c r="H469" i="2"/>
  <c r="I468" i="2"/>
  <c r="I466" i="2"/>
  <c r="H465" i="2"/>
  <c r="I463" i="2"/>
  <c r="I462" i="2" s="1"/>
  <c r="H462" i="2"/>
  <c r="I460" i="2"/>
  <c r="I458" i="2" s="1"/>
  <c r="I459" i="2"/>
  <c r="H458" i="2"/>
  <c r="I456" i="2"/>
  <c r="I455" i="2"/>
  <c r="H454" i="2"/>
  <c r="I452" i="2"/>
  <c r="H452" i="2"/>
  <c r="I451" i="2"/>
  <c r="I450" i="2"/>
  <c r="H450" i="2"/>
  <c r="I449" i="2"/>
  <c r="I447" i="2" s="1"/>
  <c r="I448" i="2"/>
  <c r="H447" i="2"/>
  <c r="I446" i="2"/>
  <c r="I444" i="2" s="1"/>
  <c r="I445" i="2"/>
  <c r="H444" i="2"/>
  <c r="I443" i="2"/>
  <c r="I442" i="2" s="1"/>
  <c r="H442" i="2"/>
  <c r="I440" i="2"/>
  <c r="H440" i="2"/>
  <c r="I439" i="2"/>
  <c r="I438" i="2" s="1"/>
  <c r="H438" i="2"/>
  <c r="I437" i="2"/>
  <c r="I436" i="2" s="1"/>
  <c r="H436" i="2"/>
  <c r="I435" i="2"/>
  <c r="I434" i="2" s="1"/>
  <c r="H434" i="2"/>
  <c r="I433" i="2"/>
  <c r="I432" i="2" s="1"/>
  <c r="H432" i="2"/>
  <c r="I431" i="2"/>
  <c r="I430" i="2" s="1"/>
  <c r="H430" i="2"/>
  <c r="I429" i="2"/>
  <c r="I428" i="2" s="1"/>
  <c r="H428" i="2"/>
  <c r="I427" i="2"/>
  <c r="I426" i="2"/>
  <c r="I425" i="2"/>
  <c r="H424" i="2"/>
  <c r="I421" i="2"/>
  <c r="I420" i="2"/>
  <c r="H419" i="2"/>
  <c r="H418" i="2"/>
  <c r="H417" i="2" s="1"/>
  <c r="I415" i="2"/>
  <c r="I414" i="2" s="1"/>
  <c r="I413" i="2" s="1"/>
  <c r="I412" i="2" s="1"/>
  <c r="H414" i="2"/>
  <c r="H413" i="2" s="1"/>
  <c r="H412" i="2" s="1"/>
  <c r="H410" i="2"/>
  <c r="I409" i="2"/>
  <c r="I408" i="2"/>
  <c r="H408" i="2"/>
  <c r="I406" i="2"/>
  <c r="I405" i="2" s="1"/>
  <c r="H405" i="2"/>
  <c r="I404" i="2"/>
  <c r="I403" i="2"/>
  <c r="H402" i="2"/>
  <c r="I401" i="2"/>
  <c r="I400" i="2"/>
  <c r="H400" i="2"/>
  <c r="I399" i="2"/>
  <c r="I398" i="2" s="1"/>
  <c r="H398" i="2"/>
  <c r="I397" i="2"/>
  <c r="I396" i="2" s="1"/>
  <c r="H396" i="2"/>
  <c r="I393" i="2"/>
  <c r="H393" i="2"/>
  <c r="I392" i="2"/>
  <c r="I391" i="2" s="1"/>
  <c r="H391" i="2"/>
  <c r="I390" i="2"/>
  <c r="I389" i="2" s="1"/>
  <c r="H389" i="2"/>
  <c r="I388" i="2"/>
  <c r="I387" i="2" s="1"/>
  <c r="H387" i="2"/>
  <c r="I386" i="2"/>
  <c r="I385" i="2" s="1"/>
  <c r="H385" i="2"/>
  <c r="I382" i="2"/>
  <c r="I381" i="2" s="1"/>
  <c r="H381" i="2"/>
  <c r="I380" i="2"/>
  <c r="I379" i="2" s="1"/>
  <c r="H379" i="2"/>
  <c r="I378" i="2"/>
  <c r="I377" i="2"/>
  <c r="H377" i="2"/>
  <c r="I376" i="2"/>
  <c r="I375" i="2" s="1"/>
  <c r="H375" i="2"/>
  <c r="I371" i="2"/>
  <c r="I370" i="2" s="1"/>
  <c r="I369" i="2" s="1"/>
  <c r="I368" i="2" s="1"/>
  <c r="H370" i="2"/>
  <c r="H369" i="2" s="1"/>
  <c r="H368" i="2" s="1"/>
  <c r="I367" i="2"/>
  <c r="I366" i="2" s="1"/>
  <c r="I365" i="2" s="1"/>
  <c r="I364" i="2" s="1"/>
  <c r="H366" i="2"/>
  <c r="H365" i="2" s="1"/>
  <c r="H364" i="2"/>
  <c r="I363" i="2"/>
  <c r="I362" i="2" s="1"/>
  <c r="H362" i="2"/>
  <c r="I361" i="2"/>
  <c r="I360" i="2" s="1"/>
  <c r="H360" i="2"/>
  <c r="I355" i="2"/>
  <c r="I354" i="2"/>
  <c r="H353" i="2"/>
  <c r="H352" i="2" s="1"/>
  <c r="H351" i="2"/>
  <c r="I349" i="2"/>
  <c r="I348" i="2" s="1"/>
  <c r="H348" i="2"/>
  <c r="I347" i="2"/>
  <c r="I346" i="2" s="1"/>
  <c r="H346" i="2"/>
  <c r="H344" i="2"/>
  <c r="I342" i="2"/>
  <c r="I341" i="2"/>
  <c r="H340" i="2"/>
  <c r="I337" i="2"/>
  <c r="I336" i="2"/>
  <c r="H336" i="2"/>
  <c r="I335" i="2"/>
  <c r="I334" i="2" s="1"/>
  <c r="H334" i="2"/>
  <c r="I332" i="2"/>
  <c r="I331" i="2" s="1"/>
  <c r="H331" i="2"/>
  <c r="I330" i="2"/>
  <c r="I329" i="2"/>
  <c r="I328" i="2"/>
  <c r="H327" i="2"/>
  <c r="H326" i="2" s="1"/>
  <c r="H324" i="2"/>
  <c r="I323" i="2"/>
  <c r="I322" i="2" s="1"/>
  <c r="H322" i="2"/>
  <c r="I318" i="2"/>
  <c r="I317" i="2" s="1"/>
  <c r="I316" i="2" s="1"/>
  <c r="H317" i="2"/>
  <c r="H316" i="2" s="1"/>
  <c r="I315" i="2"/>
  <c r="I314" i="2"/>
  <c r="I313" i="2"/>
  <c r="H313" i="2"/>
  <c r="I311" i="2"/>
  <c r="I310" i="2" s="1"/>
  <c r="H310" i="2"/>
  <c r="I308" i="2"/>
  <c r="I307" i="2"/>
  <c r="H306" i="2"/>
  <c r="H305" i="2" s="1"/>
  <c r="I303" i="2"/>
  <c r="I302" i="2" s="1"/>
  <c r="I301" i="2" s="1"/>
  <c r="I300" i="2" s="1"/>
  <c r="H302" i="2"/>
  <c r="H301" i="2" s="1"/>
  <c r="H300" i="2" s="1"/>
  <c r="I299" i="2"/>
  <c r="I298" i="2" s="1"/>
  <c r="H298" i="2"/>
  <c r="I296" i="2"/>
  <c r="H296" i="2"/>
  <c r="H293" i="2"/>
  <c r="I292" i="2"/>
  <c r="I291" i="2" s="1"/>
  <c r="H291" i="2"/>
  <c r="I290" i="2"/>
  <c r="I289" i="2" s="1"/>
  <c r="H289" i="2"/>
  <c r="I288" i="2"/>
  <c r="H286" i="2"/>
  <c r="I285" i="2"/>
  <c r="I284" i="2" s="1"/>
  <c r="H284" i="2"/>
  <c r="H283" i="2"/>
  <c r="I281" i="2"/>
  <c r="I280" i="2"/>
  <c r="H280" i="2"/>
  <c r="I279" i="2"/>
  <c r="I278" i="2" s="1"/>
  <c r="I277" i="2" s="1"/>
  <c r="H278" i="2"/>
  <c r="I276" i="2"/>
  <c r="I275" i="2" s="1"/>
  <c r="H275" i="2"/>
  <c r="I274" i="2"/>
  <c r="I273" i="2" s="1"/>
  <c r="H273" i="2"/>
  <c r="H269" i="2"/>
  <c r="H268" i="2" s="1"/>
  <c r="I267" i="2"/>
  <c r="I266" i="2" s="1"/>
  <c r="H266" i="2"/>
  <c r="I265" i="2"/>
  <c r="I264" i="2" s="1"/>
  <c r="H264" i="2"/>
  <c r="I261" i="2"/>
  <c r="I260" i="2" s="1"/>
  <c r="H260" i="2"/>
  <c r="I259" i="2"/>
  <c r="I258" i="2" s="1"/>
  <c r="H258" i="2"/>
  <c r="I257" i="2"/>
  <c r="I256" i="2" s="1"/>
  <c r="H256" i="2"/>
  <c r="I254" i="2"/>
  <c r="I253" i="2" s="1"/>
  <c r="H253" i="2"/>
  <c r="I252" i="2"/>
  <c r="I251" i="2" s="1"/>
  <c r="H251" i="2"/>
  <c r="I249" i="2"/>
  <c r="I248" i="2"/>
  <c r="H248" i="2"/>
  <c r="I247" i="2"/>
  <c r="I246" i="2" s="1"/>
  <c r="H246" i="2"/>
  <c r="H243" i="2"/>
  <c r="H240" i="2"/>
  <c r="H238" i="2"/>
  <c r="I237" i="2"/>
  <c r="I236" i="2"/>
  <c r="H236" i="2"/>
  <c r="I235" i="2"/>
  <c r="I234" i="2" s="1"/>
  <c r="H234" i="2"/>
  <c r="I232" i="2"/>
  <c r="I231" i="2" s="1"/>
  <c r="H231" i="2"/>
  <c r="I230" i="2"/>
  <c r="I229" i="2" s="1"/>
  <c r="H229" i="2"/>
  <c r="I228" i="2"/>
  <c r="I227" i="2" s="1"/>
  <c r="H227" i="2"/>
  <c r="I226" i="2"/>
  <c r="I225" i="2" s="1"/>
  <c r="H225" i="2"/>
  <c r="H224" i="2" s="1"/>
  <c r="I221" i="2"/>
  <c r="I220" i="2" s="1"/>
  <c r="H220" i="2"/>
  <c r="I219" i="2"/>
  <c r="I217" i="2"/>
  <c r="H216" i="2"/>
  <c r="H215" i="2"/>
  <c r="H214" i="2" s="1"/>
  <c r="I213" i="2"/>
  <c r="I212" i="2"/>
  <c r="I211" i="2" s="1"/>
  <c r="H212" i="2"/>
  <c r="H211" i="2" s="1"/>
  <c r="I210" i="2"/>
  <c r="I209" i="2" s="1"/>
  <c r="I208" i="2" s="1"/>
  <c r="H209" i="2"/>
  <c r="H208" i="2"/>
  <c r="H205" i="2"/>
  <c r="H203" i="2"/>
  <c r="I202" i="2"/>
  <c r="I201" i="2" s="1"/>
  <c r="I200" i="2" s="1"/>
  <c r="H201" i="2"/>
  <c r="I199" i="2"/>
  <c r="I198" i="2" s="1"/>
  <c r="I197" i="2" s="1"/>
  <c r="H198" i="2"/>
  <c r="H197" i="2" s="1"/>
  <c r="I195" i="2"/>
  <c r="I194" i="2" s="1"/>
  <c r="I193" i="2" s="1"/>
  <c r="H194" i="2"/>
  <c r="H193" i="2" s="1"/>
  <c r="I190" i="2"/>
  <c r="I189" i="2" s="1"/>
  <c r="I188" i="2" s="1"/>
  <c r="H189" i="2"/>
  <c r="H188" i="2" s="1"/>
  <c r="I185" i="2"/>
  <c r="I184" i="2"/>
  <c r="I183" i="2"/>
  <c r="H182" i="2"/>
  <c r="H181" i="2"/>
  <c r="H180" i="2" s="1"/>
  <c r="I179" i="2"/>
  <c r="I178" i="2" s="1"/>
  <c r="I177" i="2" s="1"/>
  <c r="H178" i="2"/>
  <c r="H177" i="2" s="1"/>
  <c r="H175" i="2"/>
  <c r="I174" i="2"/>
  <c r="I173" i="2" s="1"/>
  <c r="H173" i="2"/>
  <c r="I172" i="2"/>
  <c r="I171" i="2" s="1"/>
  <c r="H171" i="2"/>
  <c r="H170" i="2" s="1"/>
  <c r="I168" i="2"/>
  <c r="I167" i="2" s="1"/>
  <c r="H167" i="2"/>
  <c r="I166" i="2"/>
  <c r="I165" i="2"/>
  <c r="H164" i="2"/>
  <c r="I163" i="2"/>
  <c r="I162" i="2"/>
  <c r="H161" i="2"/>
  <c r="I159" i="2"/>
  <c r="I158" i="2" s="1"/>
  <c r="I157" i="2" s="1"/>
  <c r="H158" i="2"/>
  <c r="H157" i="2" s="1"/>
  <c r="I155" i="2"/>
  <c r="I154" i="2" s="1"/>
  <c r="I153" i="2" s="1"/>
  <c r="H154" i="2"/>
  <c r="H153" i="2" s="1"/>
  <c r="H151" i="2"/>
  <c r="H150" i="2" s="1"/>
  <c r="H148" i="2"/>
  <c r="H147" i="2" s="1"/>
  <c r="I146" i="2"/>
  <c r="I145" i="2" s="1"/>
  <c r="H145" i="2"/>
  <c r="I144" i="2"/>
  <c r="I143" i="2" s="1"/>
  <c r="H143" i="2"/>
  <c r="I142" i="2"/>
  <c r="I141" i="2"/>
  <c r="H141" i="2"/>
  <c r="I140" i="2"/>
  <c r="I139" i="2" s="1"/>
  <c r="H139" i="2"/>
  <c r="I138" i="2"/>
  <c r="I137" i="2" s="1"/>
  <c r="H137" i="2"/>
  <c r="H135" i="2"/>
  <c r="I134" i="2"/>
  <c r="I133" i="2"/>
  <c r="I132" i="2" s="1"/>
  <c r="H133" i="2"/>
  <c r="I129" i="2"/>
  <c r="I128" i="2" s="1"/>
  <c r="H128" i="2"/>
  <c r="I127" i="2"/>
  <c r="I126" i="2" s="1"/>
  <c r="H126" i="2"/>
  <c r="I125" i="2"/>
  <c r="I124" i="2" s="1"/>
  <c r="H124" i="2"/>
  <c r="I123" i="2"/>
  <c r="I122" i="2" s="1"/>
  <c r="H122" i="2"/>
  <c r="I121" i="2"/>
  <c r="I120" i="2" s="1"/>
  <c r="H120" i="2"/>
  <c r="I119" i="2"/>
  <c r="I118" i="2"/>
  <c r="H118" i="2"/>
  <c r="I117" i="2"/>
  <c r="I116" i="2" s="1"/>
  <c r="H116" i="2"/>
  <c r="I115" i="2"/>
  <c r="I114" i="2" s="1"/>
  <c r="H114" i="2"/>
  <c r="I113" i="2"/>
  <c r="I112" i="2"/>
  <c r="I111" i="2"/>
  <c r="H110" i="2"/>
  <c r="I107" i="2"/>
  <c r="I106" i="2" s="1"/>
  <c r="I105" i="2" s="1"/>
  <c r="I104" i="2" s="1"/>
  <c r="H106" i="2"/>
  <c r="H105" i="2" s="1"/>
  <c r="H104" i="2" s="1"/>
  <c r="I103" i="2"/>
  <c r="I102" i="2"/>
  <c r="H102" i="2"/>
  <c r="I101" i="2"/>
  <c r="I100" i="2" s="1"/>
  <c r="H100" i="2"/>
  <c r="I99" i="2"/>
  <c r="I98" i="2" s="1"/>
  <c r="I97" i="2"/>
  <c r="I96" i="2" s="1"/>
  <c r="H96" i="2"/>
  <c r="I95" i="2"/>
  <c r="I94" i="2"/>
  <c r="I93" i="2"/>
  <c r="H92" i="2"/>
  <c r="H91" i="2" s="1"/>
  <c r="H90" i="2" s="1"/>
  <c r="I87" i="2"/>
  <c r="I86" i="2" s="1"/>
  <c r="H86" i="2"/>
  <c r="I85" i="2"/>
  <c r="I84" i="2"/>
  <c r="H84" i="2"/>
  <c r="I83" i="2"/>
  <c r="I82" i="2" s="1"/>
  <c r="H82" i="2"/>
  <c r="I78" i="2"/>
  <c r="I77" i="2" s="1"/>
  <c r="H77" i="2"/>
  <c r="I76" i="2"/>
  <c r="I75" i="2" s="1"/>
  <c r="H75" i="2"/>
  <c r="I74" i="2"/>
  <c r="I73" i="2"/>
  <c r="H73" i="2"/>
  <c r="I72" i="2"/>
  <c r="I71" i="2" s="1"/>
  <c r="H71" i="2"/>
  <c r="I70" i="2"/>
  <c r="I69" i="2"/>
  <c r="I68" i="2"/>
  <c r="I67" i="2"/>
  <c r="I66" i="2"/>
  <c r="H65" i="2"/>
  <c r="I64" i="2"/>
  <c r="I62" i="2"/>
  <c r="I61" i="2"/>
  <c r="H60" i="2"/>
  <c r="I59" i="2"/>
  <c r="I58" i="2" s="1"/>
  <c r="H58" i="2"/>
  <c r="I57" i="2"/>
  <c r="I56" i="2" s="1"/>
  <c r="H56" i="2"/>
  <c r="I55" i="2"/>
  <c r="I54" i="2"/>
  <c r="H54" i="2"/>
  <c r="I52" i="2"/>
  <c r="I51" i="2" s="1"/>
  <c r="H51" i="2"/>
  <c r="I50" i="2"/>
  <c r="I49" i="2" s="1"/>
  <c r="H49" i="2"/>
  <c r="H47" i="2"/>
  <c r="I46" i="2"/>
  <c r="I45" i="2" s="1"/>
  <c r="H45" i="2"/>
  <c r="I44" i="2"/>
  <c r="I43" i="2"/>
  <c r="H42" i="2"/>
  <c r="H38" i="2"/>
  <c r="H37" i="2" s="1"/>
  <c r="I36" i="2"/>
  <c r="I35" i="2"/>
  <c r="H34" i="2"/>
  <c r="H31" i="2"/>
  <c r="I30" i="2"/>
  <c r="I29" i="2"/>
  <c r="I28" i="2"/>
  <c r="H27" i="2"/>
  <c r="I25" i="2"/>
  <c r="I24" i="2"/>
  <c r="H24" i="2"/>
  <c r="H22" i="2"/>
  <c r="H16" i="2"/>
  <c r="I15" i="2"/>
  <c r="I14" i="2"/>
  <c r="I13" i="2" s="1"/>
  <c r="H14" i="2"/>
  <c r="F508" i="2"/>
  <c r="F506" i="2"/>
  <c r="F505" i="2" s="1"/>
  <c r="F503" i="2"/>
  <c r="F500" i="2"/>
  <c r="F499" i="2" s="1"/>
  <c r="F498" i="2"/>
  <c r="F493" i="2"/>
  <c r="F492" i="2" s="1"/>
  <c r="F489" i="2"/>
  <c r="F488" i="2" s="1"/>
  <c r="F487" i="2"/>
  <c r="F486" i="2"/>
  <c r="F485" i="2"/>
  <c r="F483" i="2"/>
  <c r="F482" i="2" s="1"/>
  <c r="F481" i="2"/>
  <c r="F480" i="2" s="1"/>
  <c r="F476" i="2"/>
  <c r="F474" i="2"/>
  <c r="F473" i="2" s="1"/>
  <c r="F468" i="2"/>
  <c r="F466" i="2"/>
  <c r="F463" i="2"/>
  <c r="F461" i="2"/>
  <c r="F460" i="2"/>
  <c r="F459" i="2"/>
  <c r="F456" i="2"/>
  <c r="F455" i="2"/>
  <c r="F451" i="2"/>
  <c r="F450" i="2" s="1"/>
  <c r="F449" i="2"/>
  <c r="F448" i="2"/>
  <c r="F446" i="2"/>
  <c r="F445" i="2"/>
  <c r="F443" i="2"/>
  <c r="F439" i="2"/>
  <c r="F438" i="2" s="1"/>
  <c r="F437" i="2"/>
  <c r="F436" i="2" s="1"/>
  <c r="F435" i="2"/>
  <c r="F434" i="2" s="1"/>
  <c r="F433" i="2"/>
  <c r="F431" i="2"/>
  <c r="F430" i="2" s="1"/>
  <c r="F429" i="2"/>
  <c r="F428" i="2" s="1"/>
  <c r="F427" i="2"/>
  <c r="F424" i="2" s="1"/>
  <c r="F426" i="2"/>
  <c r="F425" i="2"/>
  <c r="F421" i="2"/>
  <c r="F420" i="2"/>
  <c r="F415" i="2"/>
  <c r="F411" i="2"/>
  <c r="F409" i="2"/>
  <c r="F406" i="2"/>
  <c r="F405" i="2" s="1"/>
  <c r="F404" i="2"/>
  <c r="F403" i="2"/>
  <c r="F402" i="2" s="1"/>
  <c r="F401" i="2"/>
  <c r="F400" i="2" s="1"/>
  <c r="F399" i="2"/>
  <c r="F398" i="2" s="1"/>
  <c r="F397" i="2"/>
  <c r="F392" i="2"/>
  <c r="F391" i="2" s="1"/>
  <c r="F390" i="2"/>
  <c r="F389" i="2" s="1"/>
  <c r="F388" i="2"/>
  <c r="F386" i="2"/>
  <c r="F385" i="2" s="1"/>
  <c r="F382" i="2"/>
  <c r="F381" i="2" s="1"/>
  <c r="F380" i="2"/>
  <c r="F379" i="2" s="1"/>
  <c r="F378" i="2"/>
  <c r="F377" i="2" s="1"/>
  <c r="F376" i="2"/>
  <c r="F375" i="2" s="1"/>
  <c r="F371" i="2"/>
  <c r="F367" i="2"/>
  <c r="F366" i="2" s="1"/>
  <c r="F365" i="2" s="1"/>
  <c r="F364" i="2" s="1"/>
  <c r="F363" i="2"/>
  <c r="F361" i="2"/>
  <c r="F360" i="2" s="1"/>
  <c r="F355" i="2"/>
  <c r="F354" i="2"/>
  <c r="F349" i="2"/>
  <c r="F343" i="2"/>
  <c r="F342" i="2"/>
  <c r="F341" i="2"/>
  <c r="F332" i="2"/>
  <c r="F331" i="2" s="1"/>
  <c r="F330" i="2"/>
  <c r="F329" i="2"/>
  <c r="F328" i="2"/>
  <c r="F327" i="2" s="1"/>
  <c r="F325" i="2"/>
  <c r="F324" i="2" s="1"/>
  <c r="F323" i="2"/>
  <c r="F318" i="2"/>
  <c r="F315" i="2"/>
  <c r="F314" i="2"/>
  <c r="F309" i="2"/>
  <c r="F308" i="2"/>
  <c r="F307" i="2"/>
  <c r="F303" i="2"/>
  <c r="F302" i="2" s="1"/>
  <c r="F301" i="2" s="1"/>
  <c r="F300" i="2" s="1"/>
  <c r="F299" i="2"/>
  <c r="F294" i="2"/>
  <c r="F293" i="2" s="1"/>
  <c r="F292" i="2"/>
  <c r="F291" i="2" s="1"/>
  <c r="F290" i="2"/>
  <c r="F288" i="2"/>
  <c r="F285" i="2"/>
  <c r="F284" i="2" s="1"/>
  <c r="F281" i="2"/>
  <c r="F279" i="2"/>
  <c r="F276" i="2"/>
  <c r="F274" i="2"/>
  <c r="F273" i="2" s="1"/>
  <c r="F270" i="2"/>
  <c r="F267" i="2"/>
  <c r="F266" i="2" s="1"/>
  <c r="F265" i="2"/>
  <c r="F261" i="2"/>
  <c r="F260" i="2" s="1"/>
  <c r="F259" i="2"/>
  <c r="F258" i="2" s="1"/>
  <c r="F257" i="2"/>
  <c r="F252" i="2"/>
  <c r="F249" i="2"/>
  <c r="F247" i="2"/>
  <c r="F246" i="2" s="1"/>
  <c r="F245" i="2"/>
  <c r="F244" i="2"/>
  <c r="F241" i="2"/>
  <c r="F239" i="2"/>
  <c r="F238" i="2" s="1"/>
  <c r="F237" i="2"/>
  <c r="F236" i="2" s="1"/>
  <c r="F235" i="2"/>
  <c r="F232" i="2"/>
  <c r="F231" i="2" s="1"/>
  <c r="F230" i="2"/>
  <c r="F229" i="2" s="1"/>
  <c r="F228" i="2"/>
  <c r="F226" i="2"/>
  <c r="F221" i="2"/>
  <c r="F219" i="2"/>
  <c r="F218" i="2"/>
  <c r="F217" i="2"/>
  <c r="F213" i="2"/>
  <c r="F212" i="2" s="1"/>
  <c r="F211" i="2" s="1"/>
  <c r="F210" i="2"/>
  <c r="F209" i="2" s="1"/>
  <c r="F208" i="2" s="1"/>
  <c r="F206" i="2"/>
  <c r="F205" i="2" s="1"/>
  <c r="F204" i="2"/>
  <c r="F202" i="2"/>
  <c r="F201" i="2" s="1"/>
  <c r="F199" i="2"/>
  <c r="F198" i="2" s="1"/>
  <c r="F197" i="2" s="1"/>
  <c r="F195" i="2"/>
  <c r="F194" i="2" s="1"/>
  <c r="F193" i="2" s="1"/>
  <c r="F190" i="2"/>
  <c r="F189" i="2" s="1"/>
  <c r="F188" i="2" s="1"/>
  <c r="F185" i="2"/>
  <c r="F184" i="2"/>
  <c r="F183" i="2"/>
  <c r="F179" i="2"/>
  <c r="F176" i="2"/>
  <c r="F174" i="2"/>
  <c r="F173" i="2" s="1"/>
  <c r="F172" i="2"/>
  <c r="F171" i="2" s="1"/>
  <c r="F168" i="2"/>
  <c r="F166" i="2"/>
  <c r="F165" i="2"/>
  <c r="F163" i="2"/>
  <c r="F161" i="2" s="1"/>
  <c r="F162" i="2"/>
  <c r="F159" i="2"/>
  <c r="F158" i="2" s="1"/>
  <c r="F157" i="2" s="1"/>
  <c r="F155" i="2"/>
  <c r="F154" i="2" s="1"/>
  <c r="F153" i="2" s="1"/>
  <c r="F152" i="2"/>
  <c r="F151" i="2" s="1"/>
  <c r="F150" i="2" s="1"/>
  <c r="F149" i="2"/>
  <c r="F146" i="2"/>
  <c r="F144" i="2"/>
  <c r="F142" i="2"/>
  <c r="F141" i="2" s="1"/>
  <c r="F140" i="2"/>
  <c r="F138" i="2"/>
  <c r="F137" i="2" s="1"/>
  <c r="F136" i="2"/>
  <c r="F134" i="2"/>
  <c r="F133" i="2" s="1"/>
  <c r="F129" i="2"/>
  <c r="F127" i="2"/>
  <c r="F125" i="2"/>
  <c r="F123" i="2"/>
  <c r="F122" i="2" s="1"/>
  <c r="F121" i="2"/>
  <c r="F120" i="2" s="1"/>
  <c r="F119" i="2"/>
  <c r="F117" i="2"/>
  <c r="F115" i="2"/>
  <c r="F114" i="2" s="1"/>
  <c r="F113" i="2"/>
  <c r="F112" i="2"/>
  <c r="F110" i="2" s="1"/>
  <c r="F111" i="2"/>
  <c r="F107" i="2"/>
  <c r="F106" i="2" s="1"/>
  <c r="F105" i="2" s="1"/>
  <c r="F104" i="2" s="1"/>
  <c r="F103" i="2"/>
  <c r="F101" i="2"/>
  <c r="F97" i="2"/>
  <c r="F95" i="2"/>
  <c r="F94" i="2"/>
  <c r="F93" i="2"/>
  <c r="F87" i="2"/>
  <c r="F86" i="2" s="1"/>
  <c r="F85" i="2"/>
  <c r="F84" i="2" s="1"/>
  <c r="F83" i="2"/>
  <c r="F78" i="2"/>
  <c r="F76" i="2"/>
  <c r="F75" i="2" s="1"/>
  <c r="F74" i="2"/>
  <c r="F73" i="2" s="1"/>
  <c r="F72" i="2"/>
  <c r="F70" i="2"/>
  <c r="F69" i="2"/>
  <c r="F68" i="2"/>
  <c r="F67" i="2"/>
  <c r="F66" i="2"/>
  <c r="F64" i="2"/>
  <c r="F62" i="2"/>
  <c r="F61" i="2"/>
  <c r="F59" i="2"/>
  <c r="F58" i="2" s="1"/>
  <c r="F57" i="2"/>
  <c r="F56" i="2" s="1"/>
  <c r="F55" i="2"/>
  <c r="F54" i="2" s="1"/>
  <c r="F52" i="2"/>
  <c r="F50" i="2"/>
  <c r="F49" i="2" s="1"/>
  <c r="F46" i="2"/>
  <c r="F44" i="2"/>
  <c r="F42" i="2" s="1"/>
  <c r="F43" i="2"/>
  <c r="F39" i="2"/>
  <c r="F38" i="2" s="1"/>
  <c r="F37" i="2" s="1"/>
  <c r="F36" i="2"/>
  <c r="F35" i="2"/>
  <c r="F30" i="2"/>
  <c r="F29" i="2"/>
  <c r="F28" i="2"/>
  <c r="F25" i="2"/>
  <c r="F24" i="2" s="1"/>
  <c r="F23" i="2"/>
  <c r="F17" i="2"/>
  <c r="F16" i="2" s="1"/>
  <c r="F15" i="2"/>
  <c r="F14" i="2" s="1"/>
  <c r="F507" i="2"/>
  <c r="E507" i="2"/>
  <c r="E505" i="2"/>
  <c r="E503" i="2"/>
  <c r="E501" i="2"/>
  <c r="E499" i="2"/>
  <c r="F497" i="2"/>
  <c r="E497" i="2"/>
  <c r="E495" i="2"/>
  <c r="E492" i="2"/>
  <c r="E490" i="2"/>
  <c r="E488" i="2"/>
  <c r="E484" i="2"/>
  <c r="E482" i="2"/>
  <c r="E480" i="2"/>
  <c r="F475" i="2"/>
  <c r="E475" i="2"/>
  <c r="E473" i="2"/>
  <c r="E471" i="2"/>
  <c r="E469" i="2"/>
  <c r="E465" i="2"/>
  <c r="F462" i="2"/>
  <c r="E462" i="2"/>
  <c r="E458" i="2"/>
  <c r="E457" i="2" s="1"/>
  <c r="E454" i="2"/>
  <c r="F452" i="2"/>
  <c r="E452" i="2"/>
  <c r="E450" i="2"/>
  <c r="F447" i="2"/>
  <c r="E447" i="2"/>
  <c r="E444" i="2"/>
  <c r="F442" i="2"/>
  <c r="E442" i="2"/>
  <c r="F440" i="2"/>
  <c r="E440" i="2"/>
  <c r="E438" i="2"/>
  <c r="E436" i="2"/>
  <c r="E434" i="2"/>
  <c r="F432" i="2"/>
  <c r="E432" i="2"/>
  <c r="E430" i="2"/>
  <c r="E428" i="2"/>
  <c r="E424" i="2"/>
  <c r="E419" i="2"/>
  <c r="E418" i="2" s="1"/>
  <c r="E417" i="2" s="1"/>
  <c r="F414" i="2"/>
  <c r="F413" i="2" s="1"/>
  <c r="F412" i="2" s="1"/>
  <c r="E414" i="2"/>
  <c r="E413" i="2"/>
  <c r="E412" i="2" s="1"/>
  <c r="F410" i="2"/>
  <c r="E410" i="2"/>
  <c r="F408" i="2"/>
  <c r="E408" i="2"/>
  <c r="E407" i="2" s="1"/>
  <c r="E405" i="2"/>
  <c r="E402" i="2"/>
  <c r="E400" i="2"/>
  <c r="E398" i="2"/>
  <c r="F396" i="2"/>
  <c r="E396" i="2"/>
  <c r="F393" i="2"/>
  <c r="E393" i="2"/>
  <c r="E391" i="2"/>
  <c r="E389" i="2"/>
  <c r="F387" i="2"/>
  <c r="E387" i="2"/>
  <c r="E385" i="2"/>
  <c r="E381" i="2"/>
  <c r="E379" i="2"/>
  <c r="E377" i="2"/>
  <c r="E375" i="2"/>
  <c r="F370" i="2"/>
  <c r="F369" i="2" s="1"/>
  <c r="F368" i="2" s="1"/>
  <c r="E370" i="2"/>
  <c r="E369" i="2" s="1"/>
  <c r="E368" i="2" s="1"/>
  <c r="E366" i="2"/>
  <c r="E365" i="2" s="1"/>
  <c r="E364" i="2" s="1"/>
  <c r="F362" i="2"/>
  <c r="E362" i="2"/>
  <c r="E360" i="2"/>
  <c r="E353" i="2"/>
  <c r="F348" i="2"/>
  <c r="E348" i="2"/>
  <c r="E346" i="2"/>
  <c r="E344" i="2"/>
  <c r="E340" i="2"/>
  <c r="E336" i="2"/>
  <c r="E334" i="2"/>
  <c r="E331" i="2"/>
  <c r="E327" i="2"/>
  <c r="E324" i="2"/>
  <c r="F322" i="2"/>
  <c r="E322" i="2"/>
  <c r="F317" i="2"/>
  <c r="F316" i="2" s="1"/>
  <c r="E317" i="2"/>
  <c r="E316" i="2" s="1"/>
  <c r="F313" i="2"/>
  <c r="F312" i="2" s="1"/>
  <c r="E313" i="2"/>
  <c r="E310" i="2"/>
  <c r="E306" i="2"/>
  <c r="E302" i="2"/>
  <c r="E301" i="2" s="1"/>
  <c r="E300" i="2" s="1"/>
  <c r="F298" i="2"/>
  <c r="E298" i="2"/>
  <c r="F296" i="2"/>
  <c r="F295" i="2" s="1"/>
  <c r="E296" i="2"/>
  <c r="E293" i="2"/>
  <c r="E291" i="2"/>
  <c r="F289" i="2"/>
  <c r="E289" i="2"/>
  <c r="E286" i="2"/>
  <c r="E284" i="2"/>
  <c r="F280" i="2"/>
  <c r="E280" i="2"/>
  <c r="F278" i="2"/>
  <c r="E278" i="2"/>
  <c r="E277" i="2" s="1"/>
  <c r="F275" i="2"/>
  <c r="E275" i="2"/>
  <c r="E273" i="2"/>
  <c r="F269" i="2"/>
  <c r="F268" i="2" s="1"/>
  <c r="E269" i="2"/>
  <c r="E268" i="2" s="1"/>
  <c r="E266" i="2"/>
  <c r="F264" i="2"/>
  <c r="E264" i="2"/>
  <c r="E263" i="2"/>
  <c r="E262" i="2" s="1"/>
  <c r="E260" i="2"/>
  <c r="E258" i="2"/>
  <c r="F256" i="2"/>
  <c r="E256" i="2"/>
  <c r="F253" i="2"/>
  <c r="E253" i="2"/>
  <c r="E250" i="2" s="1"/>
  <c r="F251" i="2"/>
  <c r="E251" i="2"/>
  <c r="F248" i="2"/>
  <c r="E248" i="2"/>
  <c r="E246" i="2"/>
  <c r="E243" i="2"/>
  <c r="F240" i="2"/>
  <c r="E240" i="2"/>
  <c r="E238" i="2"/>
  <c r="E236" i="2"/>
  <c r="F234" i="2"/>
  <c r="E234" i="2"/>
  <c r="E231" i="2"/>
  <c r="E229" i="2"/>
  <c r="F227" i="2"/>
  <c r="E227" i="2"/>
  <c r="F225" i="2"/>
  <c r="E225" i="2"/>
  <c r="F220" i="2"/>
  <c r="E220" i="2"/>
  <c r="E216" i="2"/>
  <c r="E215" i="2" s="1"/>
  <c r="E214" i="2" s="1"/>
  <c r="E212" i="2"/>
  <c r="E211" i="2" s="1"/>
  <c r="E209" i="2"/>
  <c r="E208" i="2" s="1"/>
  <c r="F203" i="2"/>
  <c r="E201" i="2"/>
  <c r="E198" i="2"/>
  <c r="E197" i="2" s="1"/>
  <c r="E194" i="2"/>
  <c r="E193" i="2" s="1"/>
  <c r="E189" i="2"/>
  <c r="E188" i="2" s="1"/>
  <c r="E182" i="2"/>
  <c r="E181" i="2" s="1"/>
  <c r="E180" i="2" s="1"/>
  <c r="F178" i="2"/>
  <c r="F177" i="2" s="1"/>
  <c r="E178" i="2"/>
  <c r="E177" i="2" s="1"/>
  <c r="F175" i="2"/>
  <c r="E175" i="2"/>
  <c r="E173" i="2"/>
  <c r="E171" i="2"/>
  <c r="F167" i="2"/>
  <c r="E167" i="2"/>
  <c r="E164" i="2"/>
  <c r="E161" i="2"/>
  <c r="E158" i="2"/>
  <c r="E157" i="2" s="1"/>
  <c r="E154" i="2"/>
  <c r="E153" i="2" s="1"/>
  <c r="E151" i="2"/>
  <c r="E150" i="2" s="1"/>
  <c r="F148" i="2"/>
  <c r="F147" i="2" s="1"/>
  <c r="E148" i="2"/>
  <c r="E147" i="2" s="1"/>
  <c r="F145" i="2"/>
  <c r="E145" i="2"/>
  <c r="F143" i="2"/>
  <c r="E143" i="2"/>
  <c r="E141" i="2"/>
  <c r="F139" i="2"/>
  <c r="E139" i="2"/>
  <c r="E137" i="2"/>
  <c r="F135" i="2"/>
  <c r="E135" i="2"/>
  <c r="E133" i="2"/>
  <c r="F128" i="2"/>
  <c r="E128" i="2"/>
  <c r="F126" i="2"/>
  <c r="E126" i="2"/>
  <c r="F124" i="2"/>
  <c r="E124" i="2"/>
  <c r="E122" i="2"/>
  <c r="E120" i="2"/>
  <c r="F118" i="2"/>
  <c r="E118" i="2"/>
  <c r="F116" i="2"/>
  <c r="E116" i="2"/>
  <c r="E114" i="2"/>
  <c r="E110" i="2"/>
  <c r="E106" i="2"/>
  <c r="E105" i="2" s="1"/>
  <c r="E104" i="2" s="1"/>
  <c r="F102" i="2"/>
  <c r="E102" i="2"/>
  <c r="F100" i="2"/>
  <c r="F99" i="2" s="1"/>
  <c r="F98" i="2" s="1"/>
  <c r="E100" i="2"/>
  <c r="F96" i="2"/>
  <c r="E96" i="2"/>
  <c r="E92" i="2"/>
  <c r="E86" i="2"/>
  <c r="E84" i="2"/>
  <c r="F82" i="2"/>
  <c r="E82" i="2"/>
  <c r="F77" i="2"/>
  <c r="E77" i="2"/>
  <c r="E75" i="2"/>
  <c r="E73" i="2"/>
  <c r="F71" i="2"/>
  <c r="E71" i="2"/>
  <c r="E65" i="2"/>
  <c r="E60" i="2"/>
  <c r="E58" i="2"/>
  <c r="E56" i="2"/>
  <c r="E54" i="2"/>
  <c r="F51" i="2"/>
  <c r="E51" i="2"/>
  <c r="E49" i="2"/>
  <c r="E47" i="2"/>
  <c r="F45" i="2"/>
  <c r="E45" i="2"/>
  <c r="E42" i="2"/>
  <c r="E38" i="2"/>
  <c r="E37" i="2" s="1"/>
  <c r="E34" i="2"/>
  <c r="E31" i="2"/>
  <c r="E27" i="2"/>
  <c r="E24" i="2"/>
  <c r="F22" i="2"/>
  <c r="E22" i="2"/>
  <c r="E14" i="2"/>
  <c r="N919" i="1"/>
  <c r="N918" i="1" s="1"/>
  <c r="N917" i="1" s="1"/>
  <c r="N916" i="1" s="1"/>
  <c r="M918" i="1"/>
  <c r="M917" i="1" s="1"/>
  <c r="M916" i="1" s="1"/>
  <c r="N915" i="1"/>
  <c r="N914" i="1" s="1"/>
  <c r="N913" i="1" s="1"/>
  <c r="N912" i="1" s="1"/>
  <c r="M914" i="1"/>
  <c r="M913" i="1" s="1"/>
  <c r="M912" i="1" s="1"/>
  <c r="N908" i="1"/>
  <c r="N907" i="1" s="1"/>
  <c r="M907" i="1"/>
  <c r="N906" i="1"/>
  <c r="N905" i="1" s="1"/>
  <c r="M905" i="1"/>
  <c r="N903" i="1"/>
  <c r="N902" i="1"/>
  <c r="N901" i="1"/>
  <c r="M900" i="1"/>
  <c r="M899" i="1" s="1"/>
  <c r="M898" i="1" s="1"/>
  <c r="N897" i="1"/>
  <c r="N896" i="1"/>
  <c r="M895" i="1"/>
  <c r="M894" i="1" s="1"/>
  <c r="M893" i="1" s="1"/>
  <c r="N891" i="1"/>
  <c r="N890" i="1"/>
  <c r="M889" i="1"/>
  <c r="N884" i="1"/>
  <c r="N883" i="1" s="1"/>
  <c r="M883" i="1"/>
  <c r="N881" i="1"/>
  <c r="N880" i="1"/>
  <c r="M879" i="1"/>
  <c r="M878" i="1" s="1"/>
  <c r="M877" i="1" s="1"/>
  <c r="M876" i="1" s="1"/>
  <c r="M875" i="1" s="1"/>
  <c r="N870" i="1"/>
  <c r="N869" i="1"/>
  <c r="M868" i="1"/>
  <c r="M867" i="1" s="1"/>
  <c r="M866" i="1" s="1"/>
  <c r="M865" i="1" s="1"/>
  <c r="M864" i="1" s="1"/>
  <c r="M862" i="1"/>
  <c r="M860" i="1"/>
  <c r="N855" i="1"/>
  <c r="N854" i="1" s="1"/>
  <c r="N853" i="1" s="1"/>
  <c r="N852" i="1" s="1"/>
  <c r="M854" i="1"/>
  <c r="M853" i="1" s="1"/>
  <c r="M852" i="1" s="1"/>
  <c r="N851" i="1"/>
  <c r="N850" i="1"/>
  <c r="N849" i="1"/>
  <c r="M848" i="1"/>
  <c r="M847" i="1" s="1"/>
  <c r="N846" i="1"/>
  <c r="N845" i="1" s="1"/>
  <c r="N844" i="1" s="1"/>
  <c r="M845" i="1"/>
  <c r="M844" i="1" s="1"/>
  <c r="M840" i="1"/>
  <c r="M839" i="1" s="1"/>
  <c r="M838" i="1" s="1"/>
  <c r="M837" i="1" s="1"/>
  <c r="N834" i="1"/>
  <c r="N833" i="1" s="1"/>
  <c r="N832" i="1" s="1"/>
  <c r="N831" i="1" s="1"/>
  <c r="N830" i="1" s="1"/>
  <c r="N829" i="1" s="1"/>
  <c r="N828" i="1" s="1"/>
  <c r="M833" i="1"/>
  <c r="M832" i="1" s="1"/>
  <c r="M831" i="1" s="1"/>
  <c r="M830" i="1" s="1"/>
  <c r="M829" i="1" s="1"/>
  <c r="M828" i="1" s="1"/>
  <c r="N827" i="1"/>
  <c r="N826" i="1" s="1"/>
  <c r="N825" i="1" s="1"/>
  <c r="N824" i="1" s="1"/>
  <c r="N823" i="1" s="1"/>
  <c r="N822" i="1" s="1"/>
  <c r="M826" i="1"/>
  <c r="M825" i="1" s="1"/>
  <c r="M824" i="1" s="1"/>
  <c r="M823" i="1" s="1"/>
  <c r="M822" i="1" s="1"/>
  <c r="M820" i="1"/>
  <c r="M819" i="1" s="1"/>
  <c r="M818" i="1" s="1"/>
  <c r="M817" i="1" s="1"/>
  <c r="M815" i="1"/>
  <c r="M814" i="1" s="1"/>
  <c r="M813" i="1" s="1"/>
  <c r="M812" i="1" s="1"/>
  <c r="M809" i="1"/>
  <c r="M808" i="1" s="1"/>
  <c r="M807" i="1" s="1"/>
  <c r="M806" i="1" s="1"/>
  <c r="M805" i="1" s="1"/>
  <c r="N803" i="1"/>
  <c r="N802" i="1" s="1"/>
  <c r="N801" i="1" s="1"/>
  <c r="N800" i="1" s="1"/>
  <c r="N799" i="1" s="1"/>
  <c r="N798" i="1" s="1"/>
  <c r="N797" i="1" s="1"/>
  <c r="M802" i="1"/>
  <c r="M801" i="1" s="1"/>
  <c r="M800" i="1" s="1"/>
  <c r="M799" i="1" s="1"/>
  <c r="M798" i="1" s="1"/>
  <c r="M797" i="1" s="1"/>
  <c r="M793" i="1"/>
  <c r="M791" i="1"/>
  <c r="N790" i="1"/>
  <c r="N789" i="1" s="1"/>
  <c r="M789" i="1"/>
  <c r="M787" i="1"/>
  <c r="M780" i="1"/>
  <c r="M779" i="1" s="1"/>
  <c r="M777" i="1"/>
  <c r="M776" i="1" s="1"/>
  <c r="M774" i="1"/>
  <c r="M773" i="1" s="1"/>
  <c r="N770" i="1"/>
  <c r="N769" i="1" s="1"/>
  <c r="M769" i="1"/>
  <c r="N768" i="1"/>
  <c r="N767" i="1"/>
  <c r="N766" i="1"/>
  <c r="M765" i="1"/>
  <c r="N762" i="1"/>
  <c r="N761" i="1" s="1"/>
  <c r="M761" i="1"/>
  <c r="N760" i="1"/>
  <c r="N759" i="1" s="1"/>
  <c r="M759" i="1"/>
  <c r="N754" i="1"/>
  <c r="N753" i="1" s="1"/>
  <c r="M753" i="1"/>
  <c r="N752" i="1"/>
  <c r="N751" i="1" s="1"/>
  <c r="M751" i="1"/>
  <c r="N750" i="1"/>
  <c r="N749" i="1" s="1"/>
  <c r="M749" i="1"/>
  <c r="N748" i="1"/>
  <c r="N747" i="1" s="1"/>
  <c r="M747" i="1"/>
  <c r="N746" i="1"/>
  <c r="N745" i="1" s="1"/>
  <c r="M745" i="1"/>
  <c r="N742" i="1"/>
  <c r="N741" i="1" s="1"/>
  <c r="M741" i="1"/>
  <c r="N740" i="1"/>
  <c r="N739" i="1" s="1"/>
  <c r="M739" i="1"/>
  <c r="N729" i="1"/>
  <c r="N728" i="1" s="1"/>
  <c r="N727" i="1" s="1"/>
  <c r="N726" i="1" s="1"/>
  <c r="M728" i="1"/>
  <c r="M727" i="1" s="1"/>
  <c r="M726" i="1" s="1"/>
  <c r="N725" i="1"/>
  <c r="N724" i="1" s="1"/>
  <c r="N723" i="1" s="1"/>
  <c r="N722" i="1" s="1"/>
  <c r="M724" i="1"/>
  <c r="M723" i="1" s="1"/>
  <c r="M722" i="1" s="1"/>
  <c r="M721" i="1" s="1"/>
  <c r="M720" i="1" s="1"/>
  <c r="N719" i="1"/>
  <c r="N718" i="1" s="1"/>
  <c r="N717" i="1" s="1"/>
  <c r="N716" i="1" s="1"/>
  <c r="N715" i="1" s="1"/>
  <c r="N714" i="1" s="1"/>
  <c r="M718" i="1"/>
  <c r="M717" i="1" s="1"/>
  <c r="M716" i="1" s="1"/>
  <c r="M715" i="1" s="1"/>
  <c r="M714" i="1" s="1"/>
  <c r="N712" i="1"/>
  <c r="N711" i="1"/>
  <c r="N710" i="1"/>
  <c r="M709" i="1"/>
  <c r="M708" i="1" s="1"/>
  <c r="M707" i="1" s="1"/>
  <c r="M706" i="1" s="1"/>
  <c r="M705" i="1" s="1"/>
  <c r="M704" i="1" s="1"/>
  <c r="N703" i="1"/>
  <c r="N702" i="1" s="1"/>
  <c r="N701" i="1" s="1"/>
  <c r="N700" i="1" s="1"/>
  <c r="N699" i="1" s="1"/>
  <c r="N698" i="1" s="1"/>
  <c r="N697" i="1" s="1"/>
  <c r="M702" i="1"/>
  <c r="M701" i="1" s="1"/>
  <c r="M700" i="1" s="1"/>
  <c r="M699" i="1" s="1"/>
  <c r="M698" i="1" s="1"/>
  <c r="M697" i="1" s="1"/>
  <c r="N694" i="1"/>
  <c r="N693" i="1" s="1"/>
  <c r="N692" i="1" s="1"/>
  <c r="N691" i="1" s="1"/>
  <c r="N690" i="1" s="1"/>
  <c r="N689" i="1" s="1"/>
  <c r="M693" i="1"/>
  <c r="M692" i="1" s="1"/>
  <c r="M691" i="1" s="1"/>
  <c r="M690" i="1" s="1"/>
  <c r="M689" i="1" s="1"/>
  <c r="M687" i="1"/>
  <c r="M685" i="1"/>
  <c r="N681" i="1"/>
  <c r="N680" i="1" s="1"/>
  <c r="M680" i="1"/>
  <c r="N679" i="1"/>
  <c r="N678" i="1"/>
  <c r="M677" i="1"/>
  <c r="M670" i="1"/>
  <c r="M669" i="1" s="1"/>
  <c r="M667" i="1"/>
  <c r="M666" i="1" s="1"/>
  <c r="N663" i="1"/>
  <c r="N661" i="1" s="1"/>
  <c r="N660" i="1" s="1"/>
  <c r="M661" i="1"/>
  <c r="M660" i="1" s="1"/>
  <c r="N659" i="1"/>
  <c r="N658" i="1"/>
  <c r="M658" i="1"/>
  <c r="N657" i="1"/>
  <c r="N656" i="1"/>
  <c r="M655" i="1"/>
  <c r="N652" i="1"/>
  <c r="N651" i="1"/>
  <c r="M650" i="1"/>
  <c r="N649" i="1"/>
  <c r="N648" i="1"/>
  <c r="M647" i="1"/>
  <c r="N646" i="1"/>
  <c r="N645" i="1"/>
  <c r="N644" i="1"/>
  <c r="M643" i="1"/>
  <c r="N638" i="1"/>
  <c r="N637" i="1"/>
  <c r="N636" i="1"/>
  <c r="N635" i="1"/>
  <c r="M634" i="1"/>
  <c r="N633" i="1"/>
  <c r="N632" i="1" s="1"/>
  <c r="M632" i="1"/>
  <c r="M631" i="1" s="1"/>
  <c r="M630" i="1" s="1"/>
  <c r="M629" i="1" s="1"/>
  <c r="M628" i="1" s="1"/>
  <c r="M626" i="1"/>
  <c r="M625" i="1" s="1"/>
  <c r="M624" i="1" s="1"/>
  <c r="M623" i="1" s="1"/>
  <c r="M622" i="1" s="1"/>
  <c r="N621" i="1"/>
  <c r="N620" i="1" s="1"/>
  <c r="N619" i="1" s="1"/>
  <c r="N618" i="1" s="1"/>
  <c r="M620" i="1"/>
  <c r="M619" i="1" s="1"/>
  <c r="M618" i="1" s="1"/>
  <c r="N611" i="1"/>
  <c r="N610" i="1" s="1"/>
  <c r="M610" i="1"/>
  <c r="N609" i="1"/>
  <c r="N608" i="1" s="1"/>
  <c r="M608" i="1"/>
  <c r="N607" i="1"/>
  <c r="N606" i="1" s="1"/>
  <c r="M606" i="1"/>
  <c r="N605" i="1"/>
  <c r="N604" i="1" s="1"/>
  <c r="M604" i="1"/>
  <c r="N603" i="1"/>
  <c r="N602" i="1" s="1"/>
  <c r="M602" i="1"/>
  <c r="N601" i="1"/>
  <c r="N600" i="1" s="1"/>
  <c r="M600" i="1"/>
  <c r="M597" i="1"/>
  <c r="M596" i="1" s="1"/>
  <c r="N586" i="1"/>
  <c r="N585" i="1"/>
  <c r="N584" i="1"/>
  <c r="M583" i="1"/>
  <c r="N582" i="1"/>
  <c r="N581" i="1" s="1"/>
  <c r="M581" i="1"/>
  <c r="N579" i="1"/>
  <c r="N578" i="1" s="1"/>
  <c r="N577" i="1" s="1"/>
  <c r="M578" i="1"/>
  <c r="M577" i="1" s="1"/>
  <c r="M574" i="1"/>
  <c r="M573" i="1" s="1"/>
  <c r="N572" i="1"/>
  <c r="N571" i="1" s="1"/>
  <c r="M571" i="1"/>
  <c r="M569" i="1"/>
  <c r="M565" i="1"/>
  <c r="N564" i="1"/>
  <c r="N563" i="1" s="1"/>
  <c r="M563" i="1"/>
  <c r="N557" i="1"/>
  <c r="N556" i="1" s="1"/>
  <c r="N555" i="1" s="1"/>
  <c r="N554" i="1" s="1"/>
  <c r="N553" i="1" s="1"/>
  <c r="N552" i="1" s="1"/>
  <c r="N551" i="1" s="1"/>
  <c r="M556" i="1"/>
  <c r="M555" i="1" s="1"/>
  <c r="M554" i="1" s="1"/>
  <c r="M553" i="1" s="1"/>
  <c r="M552" i="1" s="1"/>
  <c r="M551" i="1" s="1"/>
  <c r="N548" i="1"/>
  <c r="N547" i="1" s="1"/>
  <c r="N546" i="1" s="1"/>
  <c r="N545" i="1" s="1"/>
  <c r="N544" i="1" s="1"/>
  <c r="N543" i="1" s="1"/>
  <c r="N542" i="1" s="1"/>
  <c r="M547" i="1"/>
  <c r="M546" i="1" s="1"/>
  <c r="M545" i="1" s="1"/>
  <c r="M544" i="1" s="1"/>
  <c r="M543" i="1" s="1"/>
  <c r="M542" i="1" s="1"/>
  <c r="M540" i="1"/>
  <c r="M539" i="1" s="1"/>
  <c r="M538" i="1" s="1"/>
  <c r="M537" i="1" s="1"/>
  <c r="M536" i="1" s="1"/>
  <c r="M535" i="1" s="1"/>
  <c r="N534" i="1"/>
  <c r="N533" i="1" s="1"/>
  <c r="N532" i="1" s="1"/>
  <c r="N531" i="1" s="1"/>
  <c r="N530" i="1" s="1"/>
  <c r="M533" i="1"/>
  <c r="M532" i="1" s="1"/>
  <c r="M531" i="1" s="1"/>
  <c r="M530" i="1" s="1"/>
  <c r="N529" i="1"/>
  <c r="N528" i="1" s="1"/>
  <c r="N527" i="1" s="1"/>
  <c r="N526" i="1" s="1"/>
  <c r="M528" i="1"/>
  <c r="M527" i="1" s="1"/>
  <c r="M526" i="1" s="1"/>
  <c r="M524" i="1"/>
  <c r="M522" i="1"/>
  <c r="N521" i="1"/>
  <c r="N520" i="1" s="1"/>
  <c r="M520" i="1"/>
  <c r="N518" i="1"/>
  <c r="N517" i="1" s="1"/>
  <c r="N516" i="1" s="1"/>
  <c r="M517" i="1"/>
  <c r="M516" i="1" s="1"/>
  <c r="N510" i="1"/>
  <c r="M509" i="1"/>
  <c r="M508" i="1" s="1"/>
  <c r="M507" i="1" s="1"/>
  <c r="M506" i="1" s="1"/>
  <c r="M505" i="1" s="1"/>
  <c r="M500" i="1"/>
  <c r="M499" i="1" s="1"/>
  <c r="M498" i="1" s="1"/>
  <c r="M497" i="1" s="1"/>
  <c r="M496" i="1" s="1"/>
  <c r="M495" i="1" s="1"/>
  <c r="N494" i="1"/>
  <c r="N493" i="1" s="1"/>
  <c r="N492" i="1" s="1"/>
  <c r="N491" i="1" s="1"/>
  <c r="N490" i="1" s="1"/>
  <c r="N489" i="1" s="1"/>
  <c r="N488" i="1" s="1"/>
  <c r="M493" i="1"/>
  <c r="M492" i="1" s="1"/>
  <c r="M491" i="1" s="1"/>
  <c r="M490" i="1" s="1"/>
  <c r="M489" i="1" s="1"/>
  <c r="M488" i="1" s="1"/>
  <c r="N487" i="1"/>
  <c r="N486" i="1"/>
  <c r="M485" i="1"/>
  <c r="M484" i="1"/>
  <c r="M483" i="1" s="1"/>
  <c r="M482" i="1" s="1"/>
  <c r="M481" i="1" s="1"/>
  <c r="N479" i="1"/>
  <c r="N478" i="1"/>
  <c r="M477" i="1"/>
  <c r="M476" i="1" s="1"/>
  <c r="M475" i="1" s="1"/>
  <c r="M474" i="1" s="1"/>
  <c r="M473" i="1" s="1"/>
  <c r="M467" i="1"/>
  <c r="M466" i="1" s="1"/>
  <c r="M465" i="1" s="1"/>
  <c r="M464" i="1" s="1"/>
  <c r="M463" i="1" s="1"/>
  <c r="M462" i="1" s="1"/>
  <c r="M461" i="1" s="1"/>
  <c r="N460" i="1"/>
  <c r="N459" i="1" s="1"/>
  <c r="N458" i="1" s="1"/>
  <c r="N457" i="1" s="1"/>
  <c r="M459" i="1"/>
  <c r="M458" i="1" s="1"/>
  <c r="M457" i="1" s="1"/>
  <c r="N456" i="1"/>
  <c r="N455" i="1" s="1"/>
  <c r="M455" i="1"/>
  <c r="N454" i="1"/>
  <c r="N453" i="1" s="1"/>
  <c r="M453" i="1"/>
  <c r="N449" i="1"/>
  <c r="N448" i="1" s="1"/>
  <c r="N447" i="1" s="1"/>
  <c r="N446" i="1" s="1"/>
  <c r="M448" i="1"/>
  <c r="M447" i="1" s="1"/>
  <c r="M446" i="1" s="1"/>
  <c r="N445" i="1"/>
  <c r="N444" i="1" s="1"/>
  <c r="M444" i="1"/>
  <c r="M441" i="1" s="1"/>
  <c r="M440" i="1" s="1"/>
  <c r="N443" i="1"/>
  <c r="N442" i="1" s="1"/>
  <c r="M442" i="1"/>
  <c r="N438" i="1"/>
  <c r="N437" i="1" s="1"/>
  <c r="N436" i="1" s="1"/>
  <c r="N435" i="1" s="1"/>
  <c r="N434" i="1" s="1"/>
  <c r="M437" i="1"/>
  <c r="M436" i="1" s="1"/>
  <c r="M435" i="1" s="1"/>
  <c r="M434" i="1" s="1"/>
  <c r="N432" i="1"/>
  <c r="N431" i="1" s="1"/>
  <c r="M431" i="1"/>
  <c r="N430" i="1"/>
  <c r="N429" i="1" s="1"/>
  <c r="M429" i="1"/>
  <c r="M423" i="1"/>
  <c r="N422" i="1"/>
  <c r="N421" i="1" s="1"/>
  <c r="M421" i="1"/>
  <c r="N417" i="1"/>
  <c r="M418" i="1"/>
  <c r="M417" i="1" s="1"/>
  <c r="M413" i="1"/>
  <c r="M412" i="1" s="1"/>
  <c r="M411" i="1" s="1"/>
  <c r="M410" i="1" s="1"/>
  <c r="N408" i="1"/>
  <c r="N407" i="1" s="1"/>
  <c r="N406" i="1" s="1"/>
  <c r="N405" i="1" s="1"/>
  <c r="N404" i="1" s="1"/>
  <c r="N403" i="1" s="1"/>
  <c r="M407" i="1"/>
  <c r="M406" i="1" s="1"/>
  <c r="M405" i="1" s="1"/>
  <c r="M404" i="1" s="1"/>
  <c r="M403" i="1" s="1"/>
  <c r="N401" i="1"/>
  <c r="N400" i="1" s="1"/>
  <c r="N399" i="1" s="1"/>
  <c r="N398" i="1" s="1"/>
  <c r="N397" i="1" s="1"/>
  <c r="N396" i="1" s="1"/>
  <c r="N395" i="1" s="1"/>
  <c r="M400" i="1"/>
  <c r="M399" i="1" s="1"/>
  <c r="M398" i="1" s="1"/>
  <c r="M397" i="1" s="1"/>
  <c r="M396" i="1" s="1"/>
  <c r="M395" i="1" s="1"/>
  <c r="N394" i="1"/>
  <c r="N393" i="1" s="1"/>
  <c r="N392" i="1" s="1"/>
  <c r="N391" i="1" s="1"/>
  <c r="N390" i="1" s="1"/>
  <c r="N389" i="1" s="1"/>
  <c r="M393" i="1"/>
  <c r="M392" i="1"/>
  <c r="M391" i="1" s="1"/>
  <c r="M390" i="1" s="1"/>
  <c r="M389" i="1" s="1"/>
  <c r="M387" i="1"/>
  <c r="M385" i="1"/>
  <c r="N382" i="1"/>
  <c r="N381" i="1" s="1"/>
  <c r="N380" i="1" s="1"/>
  <c r="N379" i="1" s="1"/>
  <c r="M381" i="1"/>
  <c r="M380" i="1" s="1"/>
  <c r="M379" i="1" s="1"/>
  <c r="M376" i="1"/>
  <c r="M375" i="1" s="1"/>
  <c r="M374" i="1" s="1"/>
  <c r="M373" i="1" s="1"/>
  <c r="M371" i="1"/>
  <c r="M370" i="1" s="1"/>
  <c r="M369" i="1" s="1"/>
  <c r="M368" i="1" s="1"/>
  <c r="N365" i="1"/>
  <c r="N364" i="1" s="1"/>
  <c r="N363" i="1" s="1"/>
  <c r="M364" i="1"/>
  <c r="M363" i="1" s="1"/>
  <c r="M361" i="1"/>
  <c r="N360" i="1"/>
  <c r="N359" i="1" s="1"/>
  <c r="M359" i="1"/>
  <c r="N353" i="1"/>
  <c r="N352" i="1" s="1"/>
  <c r="N351" i="1" s="1"/>
  <c r="N350" i="1" s="1"/>
  <c r="N349" i="1" s="1"/>
  <c r="M352" i="1"/>
  <c r="M351" i="1" s="1"/>
  <c r="M350" i="1" s="1"/>
  <c r="M349" i="1" s="1"/>
  <c r="N348" i="1"/>
  <c r="N347" i="1" s="1"/>
  <c r="N346" i="1" s="1"/>
  <c r="N345" i="1" s="1"/>
  <c r="M347" i="1"/>
  <c r="M346" i="1" s="1"/>
  <c r="M345" i="1" s="1"/>
  <c r="N344" i="1"/>
  <c r="N343" i="1" s="1"/>
  <c r="N342" i="1" s="1"/>
  <c r="N341" i="1" s="1"/>
  <c r="M343" i="1"/>
  <c r="M342" i="1" s="1"/>
  <c r="M341" i="1" s="1"/>
  <c r="N338" i="1"/>
  <c r="N337" i="1" s="1"/>
  <c r="N336" i="1" s="1"/>
  <c r="N335" i="1" s="1"/>
  <c r="M337" i="1"/>
  <c r="M336" i="1" s="1"/>
  <c r="M335" i="1" s="1"/>
  <c r="N334" i="1"/>
  <c r="N333" i="1"/>
  <c r="M333" i="1"/>
  <c r="N332" i="1"/>
  <c r="N331" i="1" s="1"/>
  <c r="M331" i="1"/>
  <c r="N330" i="1"/>
  <c r="N329" i="1" s="1"/>
  <c r="M329" i="1"/>
  <c r="N327" i="1"/>
  <c r="N326" i="1" s="1"/>
  <c r="M326" i="1"/>
  <c r="M323" i="1" s="1"/>
  <c r="N325" i="1"/>
  <c r="N324" i="1" s="1"/>
  <c r="M324" i="1"/>
  <c r="N322" i="1"/>
  <c r="N321" i="1" s="1"/>
  <c r="M321" i="1"/>
  <c r="N320" i="1"/>
  <c r="N319" i="1" s="1"/>
  <c r="M319" i="1"/>
  <c r="M316" i="1"/>
  <c r="N314" i="1"/>
  <c r="N313" i="1" s="1"/>
  <c r="M313" i="1"/>
  <c r="N312" i="1"/>
  <c r="N311" i="1" s="1"/>
  <c r="M311" i="1"/>
  <c r="N309" i="1"/>
  <c r="N308" i="1" s="1"/>
  <c r="M308" i="1"/>
  <c r="N307" i="1"/>
  <c r="N306" i="1" s="1"/>
  <c r="M306" i="1"/>
  <c r="N302" i="1"/>
  <c r="N301" i="1" s="1"/>
  <c r="N300" i="1" s="1"/>
  <c r="N299" i="1" s="1"/>
  <c r="N298" i="1" s="1"/>
  <c r="M301" i="1"/>
  <c r="M300" i="1" s="1"/>
  <c r="M299" i="1" s="1"/>
  <c r="M298" i="1" s="1"/>
  <c r="M295" i="1"/>
  <c r="M294" i="1" s="1"/>
  <c r="N293" i="1"/>
  <c r="N292" i="1" s="1"/>
  <c r="M292" i="1"/>
  <c r="N291" i="1"/>
  <c r="N290" i="1" s="1"/>
  <c r="M290" i="1"/>
  <c r="M284" i="1"/>
  <c r="M282" i="1"/>
  <c r="M279" i="1"/>
  <c r="N278" i="1"/>
  <c r="N277" i="1" s="1"/>
  <c r="M277" i="1"/>
  <c r="N276" i="1"/>
  <c r="N275" i="1" s="1"/>
  <c r="M275" i="1"/>
  <c r="N274" i="1"/>
  <c r="M272" i="1"/>
  <c r="N271" i="1"/>
  <c r="N270" i="1" s="1"/>
  <c r="M270" i="1"/>
  <c r="M266" i="1"/>
  <c r="M264" i="1"/>
  <c r="N253" i="1"/>
  <c r="N252" i="1" s="1"/>
  <c r="N251" i="1" s="1"/>
  <c r="M252" i="1"/>
  <c r="M251" i="1" s="1"/>
  <c r="N248" i="1"/>
  <c r="N247" i="1" s="1"/>
  <c r="N246" i="1" s="1"/>
  <c r="N245" i="1" s="1"/>
  <c r="N244" i="1" s="1"/>
  <c r="M247" i="1"/>
  <c r="M246" i="1" s="1"/>
  <c r="M245" i="1" s="1"/>
  <c r="M244" i="1" s="1"/>
  <c r="N242" i="1"/>
  <c r="N241" i="1" s="1"/>
  <c r="M241" i="1"/>
  <c r="N240" i="1"/>
  <c r="N239" i="1" s="1"/>
  <c r="M239" i="1"/>
  <c r="N237" i="1"/>
  <c r="N236" i="1" s="1"/>
  <c r="N235" i="1" s="1"/>
  <c r="M236" i="1"/>
  <c r="M235" i="1" s="1"/>
  <c r="N231" i="1"/>
  <c r="N230" i="1" s="1"/>
  <c r="N229" i="1" s="1"/>
  <c r="N228" i="1" s="1"/>
  <c r="N227" i="1" s="1"/>
  <c r="N226" i="1" s="1"/>
  <c r="M230" i="1"/>
  <c r="M229" i="1" s="1"/>
  <c r="M228" i="1" s="1"/>
  <c r="M227" i="1" s="1"/>
  <c r="M226" i="1" s="1"/>
  <c r="N225" i="1"/>
  <c r="N224" i="1" s="1"/>
  <c r="N223" i="1" s="1"/>
  <c r="N222" i="1" s="1"/>
  <c r="M224" i="1"/>
  <c r="M223" i="1" s="1"/>
  <c r="M222" i="1" s="1"/>
  <c r="N221" i="1"/>
  <c r="N220" i="1"/>
  <c r="M219" i="1"/>
  <c r="M218" i="1" s="1"/>
  <c r="M217" i="1" s="1"/>
  <c r="M213" i="1"/>
  <c r="M211" i="1"/>
  <c r="N207" i="1"/>
  <c r="N206" i="1" s="1"/>
  <c r="N205" i="1" s="1"/>
  <c r="M206" i="1"/>
  <c r="M205" i="1" s="1"/>
  <c r="N204" i="1"/>
  <c r="N203" i="1" s="1"/>
  <c r="N202" i="1" s="1"/>
  <c r="M203" i="1"/>
  <c r="M202" i="1" s="1"/>
  <c r="N199" i="1"/>
  <c r="N198" i="1" s="1"/>
  <c r="M198" i="1"/>
  <c r="N197" i="1"/>
  <c r="N196" i="1" s="1"/>
  <c r="M196" i="1"/>
  <c r="N190" i="1"/>
  <c r="N189" i="1"/>
  <c r="M189" i="1"/>
  <c r="N188" i="1"/>
  <c r="N187" i="1" s="1"/>
  <c r="M187" i="1"/>
  <c r="N186" i="1"/>
  <c r="N185" i="1" s="1"/>
  <c r="M185" i="1"/>
  <c r="N180" i="1"/>
  <c r="N179" i="1"/>
  <c r="N178" i="1"/>
  <c r="M177" i="1"/>
  <c r="M176" i="1" s="1"/>
  <c r="M175" i="1" s="1"/>
  <c r="N174" i="1"/>
  <c r="N173" i="1" s="1"/>
  <c r="M173" i="1"/>
  <c r="N172" i="1"/>
  <c r="N171" i="1"/>
  <c r="M170" i="1"/>
  <c r="M169" i="1" s="1"/>
  <c r="M168" i="1" s="1"/>
  <c r="N165" i="1"/>
  <c r="N164" i="1"/>
  <c r="N163" i="1"/>
  <c r="M162" i="1"/>
  <c r="M161" i="1" s="1"/>
  <c r="M160" i="1" s="1"/>
  <c r="N159" i="1"/>
  <c r="N158" i="1" s="1"/>
  <c r="N157" i="1" s="1"/>
  <c r="N156" i="1" s="1"/>
  <c r="M158" i="1"/>
  <c r="M157" i="1" s="1"/>
  <c r="M156" i="1" s="1"/>
  <c r="N152" i="1"/>
  <c r="N151" i="1" s="1"/>
  <c r="M151" i="1"/>
  <c r="N150" i="1"/>
  <c r="N149" i="1" s="1"/>
  <c r="M149" i="1"/>
  <c r="N148" i="1"/>
  <c r="N147" i="1" s="1"/>
  <c r="M147" i="1"/>
  <c r="N145" i="1"/>
  <c r="N144" i="1" s="1"/>
  <c r="M144" i="1"/>
  <c r="N143" i="1"/>
  <c r="N142" i="1" s="1"/>
  <c r="M142" i="1"/>
  <c r="N141" i="1"/>
  <c r="N140" i="1" s="1"/>
  <c r="M140" i="1"/>
  <c r="N138" i="1"/>
  <c r="N137" i="1"/>
  <c r="M136" i="1"/>
  <c r="N135" i="1"/>
  <c r="N134" i="1" s="1"/>
  <c r="M134" i="1"/>
  <c r="N133" i="1"/>
  <c r="N132" i="1" s="1"/>
  <c r="M132" i="1"/>
  <c r="N131" i="1"/>
  <c r="N130" i="1" s="1"/>
  <c r="M130" i="1"/>
  <c r="N129" i="1"/>
  <c r="N128" i="1" s="1"/>
  <c r="M128" i="1"/>
  <c r="N125" i="1"/>
  <c r="N124" i="1"/>
  <c r="M123" i="1"/>
  <c r="M122" i="1" s="1"/>
  <c r="M121" i="1" s="1"/>
  <c r="N119" i="1"/>
  <c r="N118" i="1" s="1"/>
  <c r="N117" i="1" s="1"/>
  <c r="N116" i="1" s="1"/>
  <c r="M118" i="1"/>
  <c r="M117" i="1" s="1"/>
  <c r="M116" i="1" s="1"/>
  <c r="N113" i="1"/>
  <c r="N112" i="1"/>
  <c r="M111" i="1"/>
  <c r="N107" i="1"/>
  <c r="N106" i="1" s="1"/>
  <c r="N105" i="1" s="1"/>
  <c r="N104" i="1" s="1"/>
  <c r="N103" i="1" s="1"/>
  <c r="M106" i="1"/>
  <c r="M105" i="1" s="1"/>
  <c r="M104" i="1" s="1"/>
  <c r="M103" i="1" s="1"/>
  <c r="N101" i="1"/>
  <c r="N100" i="1" s="1"/>
  <c r="N99" i="1" s="1"/>
  <c r="N98" i="1" s="1"/>
  <c r="M100" i="1"/>
  <c r="M99" i="1" s="1"/>
  <c r="M98" i="1" s="1"/>
  <c r="N97" i="1"/>
  <c r="N96" i="1" s="1"/>
  <c r="N95" i="1" s="1"/>
  <c r="N94" i="1" s="1"/>
  <c r="N93" i="1" s="1"/>
  <c r="N92" i="1" s="1"/>
  <c r="M96" i="1"/>
  <c r="M95" i="1" s="1"/>
  <c r="M94" i="1" s="1"/>
  <c r="M93" i="1" s="1"/>
  <c r="M92" i="1" s="1"/>
  <c r="N91" i="1"/>
  <c r="N90" i="1" s="1"/>
  <c r="M90" i="1"/>
  <c r="N89" i="1"/>
  <c r="N88" i="1"/>
  <c r="M87" i="1"/>
  <c r="N86" i="1"/>
  <c r="N85" i="1"/>
  <c r="M84" i="1"/>
  <c r="N83" i="1"/>
  <c r="N82" i="1" s="1"/>
  <c r="M82" i="1"/>
  <c r="N81" i="1"/>
  <c r="N80" i="1" s="1"/>
  <c r="M80" i="1"/>
  <c r="N79" i="1"/>
  <c r="N78" i="1" s="1"/>
  <c r="M78" i="1"/>
  <c r="N77" i="1"/>
  <c r="N76" i="1"/>
  <c r="N75" i="1"/>
  <c r="M74" i="1"/>
  <c r="M69" i="1"/>
  <c r="N68" i="1"/>
  <c r="N67" i="1" s="1"/>
  <c r="M67" i="1"/>
  <c r="N62" i="1"/>
  <c r="N61" i="1" s="1"/>
  <c r="N60" i="1" s="1"/>
  <c r="N59" i="1" s="1"/>
  <c r="M61" i="1"/>
  <c r="M60" i="1" s="1"/>
  <c r="M59" i="1" s="1"/>
  <c r="N55" i="1"/>
  <c r="N54" i="1" s="1"/>
  <c r="N53" i="1" s="1"/>
  <c r="N52" i="1" s="1"/>
  <c r="N51" i="1" s="1"/>
  <c r="M54" i="1"/>
  <c r="M53" i="1" s="1"/>
  <c r="M52" i="1" s="1"/>
  <c r="M51" i="1" s="1"/>
  <c r="N50" i="1"/>
  <c r="N49" i="1" s="1"/>
  <c r="N48" i="1" s="1"/>
  <c r="N47" i="1" s="1"/>
  <c r="M49" i="1"/>
  <c r="M48" i="1" s="1"/>
  <c r="M47" i="1" s="1"/>
  <c r="N46" i="1"/>
  <c r="N45" i="1" s="1"/>
  <c r="M45" i="1"/>
  <c r="N44" i="1"/>
  <c r="N43" i="1" s="1"/>
  <c r="M43" i="1"/>
  <c r="N42" i="1"/>
  <c r="N41" i="1" s="1"/>
  <c r="M41" i="1"/>
  <c r="N40" i="1"/>
  <c r="N39" i="1"/>
  <c r="N38" i="1"/>
  <c r="M37" i="1"/>
  <c r="N31" i="1"/>
  <c r="N30" i="1" s="1"/>
  <c r="N29" i="1" s="1"/>
  <c r="N28" i="1" s="1"/>
  <c r="N27" i="1" s="1"/>
  <c r="M30" i="1"/>
  <c r="M29" i="1" s="1"/>
  <c r="M28" i="1" s="1"/>
  <c r="M27" i="1" s="1"/>
  <c r="N26" i="1"/>
  <c r="N25" i="1"/>
  <c r="N24" i="1" s="1"/>
  <c r="N23" i="1" s="1"/>
  <c r="M25" i="1"/>
  <c r="M24" i="1" s="1"/>
  <c r="M23" i="1" s="1"/>
  <c r="N22" i="1"/>
  <c r="N21" i="1" s="1"/>
  <c r="M21" i="1"/>
  <c r="N20" i="1"/>
  <c r="N19" i="1"/>
  <c r="M18" i="1"/>
  <c r="N17" i="1"/>
  <c r="N16" i="1" s="1"/>
  <c r="M16" i="1"/>
  <c r="K863" i="1"/>
  <c r="K862" i="1" s="1"/>
  <c r="K861" i="1"/>
  <c r="K860" i="1" s="1"/>
  <c r="K919" i="1"/>
  <c r="K918" i="1" s="1"/>
  <c r="K917" i="1" s="1"/>
  <c r="K916" i="1" s="1"/>
  <c r="J918" i="1"/>
  <c r="J917" i="1" s="1"/>
  <c r="J916" i="1" s="1"/>
  <c r="K915" i="1"/>
  <c r="K914" i="1" s="1"/>
  <c r="K913" i="1" s="1"/>
  <c r="K912" i="1" s="1"/>
  <c r="J914" i="1"/>
  <c r="J913" i="1" s="1"/>
  <c r="J912" i="1" s="1"/>
  <c r="K908" i="1"/>
  <c r="K907" i="1"/>
  <c r="J907" i="1"/>
  <c r="J905" i="1"/>
  <c r="K903" i="1"/>
  <c r="K902" i="1"/>
  <c r="K901" i="1"/>
  <c r="J900" i="1"/>
  <c r="J899" i="1" s="1"/>
  <c r="J898" i="1" s="1"/>
  <c r="K897" i="1"/>
  <c r="K896" i="1"/>
  <c r="J895" i="1"/>
  <c r="J894" i="1" s="1"/>
  <c r="J893" i="1" s="1"/>
  <c r="K891" i="1"/>
  <c r="K890" i="1"/>
  <c r="J889" i="1"/>
  <c r="K884" i="1"/>
  <c r="K883" i="1" s="1"/>
  <c r="J883" i="1"/>
  <c r="K881" i="1"/>
  <c r="K880" i="1"/>
  <c r="J879" i="1"/>
  <c r="K870" i="1"/>
  <c r="K869" i="1"/>
  <c r="J868" i="1"/>
  <c r="J867" i="1" s="1"/>
  <c r="J866" i="1" s="1"/>
  <c r="J865" i="1" s="1"/>
  <c r="J864" i="1" s="1"/>
  <c r="J862" i="1"/>
  <c r="J860" i="1"/>
  <c r="K855" i="1"/>
  <c r="K854" i="1" s="1"/>
  <c r="K853" i="1" s="1"/>
  <c r="K852" i="1" s="1"/>
  <c r="J854" i="1"/>
  <c r="J853" i="1" s="1"/>
  <c r="J852" i="1" s="1"/>
  <c r="K851" i="1"/>
  <c r="K850" i="1"/>
  <c r="K849" i="1"/>
  <c r="J848" i="1"/>
  <c r="J847" i="1" s="1"/>
  <c r="K846" i="1"/>
  <c r="K845" i="1" s="1"/>
  <c r="K844" i="1" s="1"/>
  <c r="J845" i="1"/>
  <c r="J844" i="1" s="1"/>
  <c r="J840" i="1"/>
  <c r="J839" i="1" s="1"/>
  <c r="J838" i="1" s="1"/>
  <c r="J837" i="1" s="1"/>
  <c r="K834" i="1"/>
  <c r="K833" i="1" s="1"/>
  <c r="K832" i="1" s="1"/>
  <c r="K831" i="1" s="1"/>
  <c r="K830" i="1" s="1"/>
  <c r="K829" i="1" s="1"/>
  <c r="K828" i="1" s="1"/>
  <c r="J833" i="1"/>
  <c r="J832" i="1" s="1"/>
  <c r="J831" i="1" s="1"/>
  <c r="J830" i="1" s="1"/>
  <c r="J829" i="1" s="1"/>
  <c r="J828" i="1" s="1"/>
  <c r="K827" i="1"/>
  <c r="K826" i="1" s="1"/>
  <c r="K825" i="1" s="1"/>
  <c r="K824" i="1" s="1"/>
  <c r="K823" i="1" s="1"/>
  <c r="K822" i="1" s="1"/>
  <c r="J826" i="1"/>
  <c r="J825" i="1" s="1"/>
  <c r="J824" i="1" s="1"/>
  <c r="J823" i="1" s="1"/>
  <c r="J822" i="1" s="1"/>
  <c r="J820" i="1"/>
  <c r="J819" i="1" s="1"/>
  <c r="J818" i="1" s="1"/>
  <c r="J817" i="1" s="1"/>
  <c r="J815" i="1"/>
  <c r="J814" i="1" s="1"/>
  <c r="J813" i="1" s="1"/>
  <c r="J812" i="1" s="1"/>
  <c r="J809" i="1"/>
  <c r="J808" i="1" s="1"/>
  <c r="J807" i="1" s="1"/>
  <c r="J806" i="1" s="1"/>
  <c r="J805" i="1" s="1"/>
  <c r="K803" i="1"/>
  <c r="K802" i="1" s="1"/>
  <c r="K801" i="1" s="1"/>
  <c r="K800" i="1" s="1"/>
  <c r="K799" i="1" s="1"/>
  <c r="K798" i="1" s="1"/>
  <c r="K797" i="1" s="1"/>
  <c r="J802" i="1"/>
  <c r="J801" i="1" s="1"/>
  <c r="J800" i="1" s="1"/>
  <c r="J799" i="1" s="1"/>
  <c r="J798" i="1" s="1"/>
  <c r="J797" i="1" s="1"/>
  <c r="K794" i="1"/>
  <c r="K793" i="1" s="1"/>
  <c r="J793" i="1"/>
  <c r="K792" i="1"/>
  <c r="K791" i="1" s="1"/>
  <c r="J791" i="1"/>
  <c r="K790" i="1"/>
  <c r="K789" i="1" s="1"/>
  <c r="J789" i="1"/>
  <c r="K788" i="1"/>
  <c r="K787" i="1" s="1"/>
  <c r="J787" i="1"/>
  <c r="J780" i="1"/>
  <c r="J779" i="1" s="1"/>
  <c r="J777" i="1"/>
  <c r="J776" i="1" s="1"/>
  <c r="J774" i="1"/>
  <c r="J773" i="1" s="1"/>
  <c r="K770" i="1"/>
  <c r="K769" i="1" s="1"/>
  <c r="J769" i="1"/>
  <c r="K768" i="1"/>
  <c r="K767" i="1"/>
  <c r="K766" i="1"/>
  <c r="J765" i="1"/>
  <c r="J764" i="1" s="1"/>
  <c r="J763" i="1" s="1"/>
  <c r="K762" i="1"/>
  <c r="K761" i="1" s="1"/>
  <c r="J761" i="1"/>
  <c r="K760" i="1"/>
  <c r="K759" i="1" s="1"/>
  <c r="J759" i="1"/>
  <c r="K754" i="1"/>
  <c r="K753" i="1" s="1"/>
  <c r="J753" i="1"/>
  <c r="K752" i="1"/>
  <c r="K751" i="1" s="1"/>
  <c r="J751" i="1"/>
  <c r="K750" i="1"/>
  <c r="K749" i="1" s="1"/>
  <c r="J749" i="1"/>
  <c r="K748" i="1"/>
  <c r="K747" i="1" s="1"/>
  <c r="J747" i="1"/>
  <c r="K746" i="1"/>
  <c r="K745" i="1" s="1"/>
  <c r="J745" i="1"/>
  <c r="K742" i="1"/>
  <c r="K741" i="1" s="1"/>
  <c r="J741" i="1"/>
  <c r="K740" i="1"/>
  <c r="K739" i="1" s="1"/>
  <c r="J739" i="1"/>
  <c r="K729" i="1"/>
  <c r="K728" i="1" s="1"/>
  <c r="K727" i="1" s="1"/>
  <c r="K726" i="1" s="1"/>
  <c r="J728" i="1"/>
  <c r="J727" i="1" s="1"/>
  <c r="J726" i="1" s="1"/>
  <c r="K725" i="1"/>
  <c r="K724" i="1" s="1"/>
  <c r="K723" i="1" s="1"/>
  <c r="K722" i="1" s="1"/>
  <c r="J724" i="1"/>
  <c r="J723" i="1" s="1"/>
  <c r="J722" i="1" s="1"/>
  <c r="K719" i="1"/>
  <c r="K718" i="1" s="1"/>
  <c r="K717" i="1" s="1"/>
  <c r="K716" i="1" s="1"/>
  <c r="K715" i="1" s="1"/>
  <c r="K714" i="1" s="1"/>
  <c r="J718" i="1"/>
  <c r="J717" i="1" s="1"/>
  <c r="J716" i="1" s="1"/>
  <c r="J715" i="1" s="1"/>
  <c r="J714" i="1" s="1"/>
  <c r="K712" i="1"/>
  <c r="K711" i="1"/>
  <c r="K710" i="1"/>
  <c r="J709" i="1"/>
  <c r="J708" i="1" s="1"/>
  <c r="J707" i="1" s="1"/>
  <c r="J706" i="1" s="1"/>
  <c r="J705" i="1" s="1"/>
  <c r="J704" i="1" s="1"/>
  <c r="K703" i="1"/>
  <c r="K702" i="1" s="1"/>
  <c r="K701" i="1" s="1"/>
  <c r="K700" i="1" s="1"/>
  <c r="K699" i="1" s="1"/>
  <c r="K698" i="1" s="1"/>
  <c r="K697" i="1" s="1"/>
  <c r="J702" i="1"/>
  <c r="J701" i="1" s="1"/>
  <c r="J700" i="1" s="1"/>
  <c r="J699" i="1" s="1"/>
  <c r="J698" i="1" s="1"/>
  <c r="J697" i="1" s="1"/>
  <c r="K694" i="1"/>
  <c r="K693" i="1" s="1"/>
  <c r="K692" i="1" s="1"/>
  <c r="K691" i="1" s="1"/>
  <c r="K690" i="1" s="1"/>
  <c r="K689" i="1" s="1"/>
  <c r="J693" i="1"/>
  <c r="J692" i="1" s="1"/>
  <c r="J691" i="1" s="1"/>
  <c r="J690" i="1" s="1"/>
  <c r="J689" i="1" s="1"/>
  <c r="K688" i="1"/>
  <c r="K687" i="1" s="1"/>
  <c r="J687" i="1"/>
  <c r="K686" i="1"/>
  <c r="K685" i="1" s="1"/>
  <c r="J685" i="1"/>
  <c r="K681" i="1"/>
  <c r="K680" i="1" s="1"/>
  <c r="J680" i="1"/>
  <c r="K679" i="1"/>
  <c r="K678" i="1"/>
  <c r="J677" i="1"/>
  <c r="J670" i="1"/>
  <c r="J669" i="1"/>
  <c r="J667" i="1"/>
  <c r="J666" i="1" s="1"/>
  <c r="K663" i="1"/>
  <c r="K661" i="1" s="1"/>
  <c r="K660" i="1" s="1"/>
  <c r="J661" i="1"/>
  <c r="J660" i="1" s="1"/>
  <c r="K659" i="1"/>
  <c r="K658" i="1" s="1"/>
  <c r="J658" i="1"/>
  <c r="K657" i="1"/>
  <c r="K656" i="1"/>
  <c r="J655" i="1"/>
  <c r="K652" i="1"/>
  <c r="K651" i="1"/>
  <c r="J650" i="1"/>
  <c r="K649" i="1"/>
  <c r="K648" i="1"/>
  <c r="J647" i="1"/>
  <c r="K646" i="1"/>
  <c r="K645" i="1"/>
  <c r="K644" i="1"/>
  <c r="J643" i="1"/>
  <c r="K638" i="1"/>
  <c r="K637" i="1"/>
  <c r="K636" i="1"/>
  <c r="K635" i="1"/>
  <c r="J634" i="1"/>
  <c r="K633" i="1"/>
  <c r="K632" i="1" s="1"/>
  <c r="J632" i="1"/>
  <c r="J626" i="1"/>
  <c r="J625" i="1" s="1"/>
  <c r="J624" i="1" s="1"/>
  <c r="J623" i="1" s="1"/>
  <c r="J622" i="1" s="1"/>
  <c r="K621" i="1"/>
  <c r="K620" i="1" s="1"/>
  <c r="K619" i="1" s="1"/>
  <c r="K618" i="1" s="1"/>
  <c r="J620" i="1"/>
  <c r="J619" i="1" s="1"/>
  <c r="J618" i="1" s="1"/>
  <c r="K611" i="1"/>
  <c r="K610" i="1"/>
  <c r="J610" i="1"/>
  <c r="K609" i="1"/>
  <c r="K608" i="1" s="1"/>
  <c r="J608" i="1"/>
  <c r="K607" i="1"/>
  <c r="K606" i="1" s="1"/>
  <c r="J606" i="1"/>
  <c r="K605" i="1"/>
  <c r="K604" i="1" s="1"/>
  <c r="J604" i="1"/>
  <c r="K603" i="1"/>
  <c r="K602" i="1" s="1"/>
  <c r="J602" i="1"/>
  <c r="K601" i="1"/>
  <c r="K600" i="1" s="1"/>
  <c r="J600" i="1"/>
  <c r="J597" i="1"/>
  <c r="J596" i="1" s="1"/>
  <c r="K586" i="1"/>
  <c r="K585" i="1"/>
  <c r="K584" i="1"/>
  <c r="J583" i="1"/>
  <c r="K582" i="1"/>
  <c r="K581" i="1" s="1"/>
  <c r="J581" i="1"/>
  <c r="K579" i="1"/>
  <c r="K578" i="1" s="1"/>
  <c r="K577" i="1" s="1"/>
  <c r="J578" i="1"/>
  <c r="J577" i="1" s="1"/>
  <c r="J574" i="1"/>
  <c r="J573" i="1" s="1"/>
  <c r="K572" i="1"/>
  <c r="K571" i="1" s="1"/>
  <c r="J571" i="1"/>
  <c r="J569" i="1"/>
  <c r="J565" i="1"/>
  <c r="K564" i="1"/>
  <c r="K563" i="1" s="1"/>
  <c r="J563" i="1"/>
  <c r="K557" i="1"/>
  <c r="K556" i="1" s="1"/>
  <c r="K555" i="1" s="1"/>
  <c r="K554" i="1" s="1"/>
  <c r="K553" i="1" s="1"/>
  <c r="K552" i="1" s="1"/>
  <c r="K551" i="1" s="1"/>
  <c r="J556" i="1"/>
  <c r="J555" i="1" s="1"/>
  <c r="J554" i="1" s="1"/>
  <c r="J553" i="1" s="1"/>
  <c r="J552" i="1" s="1"/>
  <c r="J551" i="1" s="1"/>
  <c r="K548" i="1"/>
  <c r="K547" i="1" s="1"/>
  <c r="K546" i="1" s="1"/>
  <c r="K545" i="1" s="1"/>
  <c r="K544" i="1" s="1"/>
  <c r="K543" i="1" s="1"/>
  <c r="K542" i="1" s="1"/>
  <c r="J547" i="1"/>
  <c r="J546" i="1" s="1"/>
  <c r="J545" i="1" s="1"/>
  <c r="J544" i="1" s="1"/>
  <c r="J543" i="1" s="1"/>
  <c r="J542" i="1" s="1"/>
  <c r="J540" i="1"/>
  <c r="J539" i="1" s="1"/>
  <c r="J538" i="1" s="1"/>
  <c r="J537" i="1" s="1"/>
  <c r="J536" i="1" s="1"/>
  <c r="J535" i="1" s="1"/>
  <c r="K534" i="1"/>
  <c r="K533" i="1" s="1"/>
  <c r="K532" i="1" s="1"/>
  <c r="K531" i="1" s="1"/>
  <c r="K530" i="1" s="1"/>
  <c r="J533" i="1"/>
  <c r="J532" i="1" s="1"/>
  <c r="J531" i="1" s="1"/>
  <c r="J530" i="1" s="1"/>
  <c r="K529" i="1"/>
  <c r="K528" i="1" s="1"/>
  <c r="K527" i="1" s="1"/>
  <c r="K526" i="1" s="1"/>
  <c r="J528" i="1"/>
  <c r="J527" i="1" s="1"/>
  <c r="J526" i="1" s="1"/>
  <c r="J524" i="1"/>
  <c r="J522" i="1"/>
  <c r="K521" i="1"/>
  <c r="K520" i="1" s="1"/>
  <c r="J520" i="1"/>
  <c r="K518" i="1"/>
  <c r="K517" i="1" s="1"/>
  <c r="K516" i="1" s="1"/>
  <c r="J517" i="1"/>
  <c r="J516" i="1" s="1"/>
  <c r="K510" i="1"/>
  <c r="J509" i="1"/>
  <c r="J508" i="1" s="1"/>
  <c r="J507" i="1" s="1"/>
  <c r="J506" i="1" s="1"/>
  <c r="J505" i="1" s="1"/>
  <c r="J500" i="1"/>
  <c r="J499" i="1" s="1"/>
  <c r="J498" i="1" s="1"/>
  <c r="J497" i="1" s="1"/>
  <c r="J496" i="1" s="1"/>
  <c r="J495" i="1" s="1"/>
  <c r="K494" i="1"/>
  <c r="K493" i="1" s="1"/>
  <c r="K492" i="1" s="1"/>
  <c r="K491" i="1" s="1"/>
  <c r="K490" i="1" s="1"/>
  <c r="K489" i="1" s="1"/>
  <c r="K488" i="1" s="1"/>
  <c r="J493" i="1"/>
  <c r="J492" i="1" s="1"/>
  <c r="J491" i="1" s="1"/>
  <c r="J490" i="1" s="1"/>
  <c r="J489" i="1" s="1"/>
  <c r="J488" i="1" s="1"/>
  <c r="K487" i="1"/>
  <c r="K486" i="1"/>
  <c r="J485" i="1"/>
  <c r="J484" i="1" s="1"/>
  <c r="J483" i="1" s="1"/>
  <c r="J482" i="1" s="1"/>
  <c r="J481" i="1" s="1"/>
  <c r="K479" i="1"/>
  <c r="K478" i="1"/>
  <c r="J477" i="1"/>
  <c r="J476" i="1" s="1"/>
  <c r="J475" i="1" s="1"/>
  <c r="J474" i="1" s="1"/>
  <c r="J473" i="1" s="1"/>
  <c r="J467" i="1"/>
  <c r="J466" i="1" s="1"/>
  <c r="J465" i="1" s="1"/>
  <c r="J464" i="1" s="1"/>
  <c r="J463" i="1" s="1"/>
  <c r="J462" i="1" s="1"/>
  <c r="J461" i="1" s="1"/>
  <c r="K460" i="1"/>
  <c r="K459" i="1" s="1"/>
  <c r="K458" i="1" s="1"/>
  <c r="K457" i="1" s="1"/>
  <c r="J459" i="1"/>
  <c r="J458" i="1" s="1"/>
  <c r="J457" i="1" s="1"/>
  <c r="K456" i="1"/>
  <c r="K455" i="1" s="1"/>
  <c r="J455" i="1"/>
  <c r="K454" i="1"/>
  <c r="K453" i="1" s="1"/>
  <c r="J453" i="1"/>
  <c r="K449" i="1"/>
  <c r="K448" i="1" s="1"/>
  <c r="K447" i="1" s="1"/>
  <c r="K446" i="1" s="1"/>
  <c r="J448" i="1"/>
  <c r="J447" i="1" s="1"/>
  <c r="J446" i="1" s="1"/>
  <c r="K445" i="1"/>
  <c r="K444" i="1" s="1"/>
  <c r="J444" i="1"/>
  <c r="K443" i="1"/>
  <c r="K442" i="1" s="1"/>
  <c r="J442" i="1"/>
  <c r="K438" i="1"/>
  <c r="K437" i="1" s="1"/>
  <c r="K436" i="1" s="1"/>
  <c r="K435" i="1" s="1"/>
  <c r="K434" i="1" s="1"/>
  <c r="J437" i="1"/>
  <c r="J436" i="1" s="1"/>
  <c r="J435" i="1" s="1"/>
  <c r="J434" i="1" s="1"/>
  <c r="K432" i="1"/>
  <c r="K431" i="1" s="1"/>
  <c r="J431" i="1"/>
  <c r="K430" i="1"/>
  <c r="K429" i="1" s="1"/>
  <c r="J429" i="1"/>
  <c r="J423" i="1"/>
  <c r="K422" i="1"/>
  <c r="K421" i="1" s="1"/>
  <c r="J421" i="1"/>
  <c r="K419" i="1"/>
  <c r="K418" i="1"/>
  <c r="K417" i="1" s="1"/>
  <c r="J418" i="1"/>
  <c r="J417" i="1" s="1"/>
  <c r="K414" i="1"/>
  <c r="K413" i="1" s="1"/>
  <c r="K412" i="1" s="1"/>
  <c r="K411" i="1" s="1"/>
  <c r="K410" i="1" s="1"/>
  <c r="J413" i="1"/>
  <c r="J412" i="1" s="1"/>
  <c r="J411" i="1" s="1"/>
  <c r="J410" i="1" s="1"/>
  <c r="K408" i="1"/>
  <c r="K407" i="1" s="1"/>
  <c r="K406" i="1" s="1"/>
  <c r="K405" i="1" s="1"/>
  <c r="K404" i="1" s="1"/>
  <c r="K403" i="1" s="1"/>
  <c r="J407" i="1"/>
  <c r="J406" i="1" s="1"/>
  <c r="J405" i="1" s="1"/>
  <c r="J404" i="1" s="1"/>
  <c r="J403" i="1" s="1"/>
  <c r="K401" i="1"/>
  <c r="K400" i="1" s="1"/>
  <c r="K399" i="1" s="1"/>
  <c r="K398" i="1" s="1"/>
  <c r="K397" i="1" s="1"/>
  <c r="K396" i="1" s="1"/>
  <c r="K395" i="1" s="1"/>
  <c r="J400" i="1"/>
  <c r="J399" i="1" s="1"/>
  <c r="J398" i="1" s="1"/>
  <c r="J397" i="1" s="1"/>
  <c r="J396" i="1" s="1"/>
  <c r="J395" i="1" s="1"/>
  <c r="K394" i="1"/>
  <c r="K393" i="1" s="1"/>
  <c r="K392" i="1" s="1"/>
  <c r="K391" i="1" s="1"/>
  <c r="K390" i="1" s="1"/>
  <c r="K389" i="1" s="1"/>
  <c r="J393" i="1"/>
  <c r="J392" i="1" s="1"/>
  <c r="J391" i="1" s="1"/>
  <c r="J390" i="1" s="1"/>
  <c r="J389" i="1" s="1"/>
  <c r="J387" i="1"/>
  <c r="J385" i="1"/>
  <c r="K382" i="1"/>
  <c r="K381" i="1" s="1"/>
  <c r="K380" i="1" s="1"/>
  <c r="K379" i="1" s="1"/>
  <c r="J381" i="1"/>
  <c r="J380" i="1" s="1"/>
  <c r="J379" i="1" s="1"/>
  <c r="J376" i="1"/>
  <c r="J375" i="1" s="1"/>
  <c r="J374" i="1" s="1"/>
  <c r="J373" i="1" s="1"/>
  <c r="J371" i="1"/>
  <c r="J370" i="1" s="1"/>
  <c r="J369" i="1" s="1"/>
  <c r="J368" i="1" s="1"/>
  <c r="K365" i="1"/>
  <c r="K364" i="1" s="1"/>
  <c r="K363" i="1" s="1"/>
  <c r="J364" i="1"/>
  <c r="J363" i="1" s="1"/>
  <c r="J361" i="1"/>
  <c r="K360" i="1"/>
  <c r="K359" i="1" s="1"/>
  <c r="J359" i="1"/>
  <c r="K353" i="1"/>
  <c r="K352" i="1" s="1"/>
  <c r="K351" i="1" s="1"/>
  <c r="K350" i="1" s="1"/>
  <c r="K349" i="1" s="1"/>
  <c r="J352" i="1"/>
  <c r="J351" i="1" s="1"/>
  <c r="J350" i="1" s="1"/>
  <c r="J349" i="1" s="1"/>
  <c r="K348" i="1"/>
  <c r="K347" i="1" s="1"/>
  <c r="K346" i="1" s="1"/>
  <c r="K345" i="1" s="1"/>
  <c r="J347" i="1"/>
  <c r="J346" i="1" s="1"/>
  <c r="J345" i="1" s="1"/>
  <c r="K344" i="1"/>
  <c r="K343" i="1" s="1"/>
  <c r="K342" i="1" s="1"/>
  <c r="K341" i="1" s="1"/>
  <c r="J343" i="1"/>
  <c r="J342" i="1" s="1"/>
  <c r="J341" i="1" s="1"/>
  <c r="K338" i="1"/>
  <c r="K337" i="1" s="1"/>
  <c r="K336" i="1" s="1"/>
  <c r="K335" i="1" s="1"/>
  <c r="J337" i="1"/>
  <c r="J336" i="1" s="1"/>
  <c r="J335" i="1" s="1"/>
  <c r="K334" i="1"/>
  <c r="K333" i="1" s="1"/>
  <c r="J333" i="1"/>
  <c r="K332" i="1"/>
  <c r="K331" i="1" s="1"/>
  <c r="J331" i="1"/>
  <c r="K330" i="1"/>
  <c r="K329" i="1"/>
  <c r="J329" i="1"/>
  <c r="K327" i="1"/>
  <c r="K326" i="1" s="1"/>
  <c r="J326" i="1"/>
  <c r="K325" i="1"/>
  <c r="K324" i="1" s="1"/>
  <c r="J324" i="1"/>
  <c r="K322" i="1"/>
  <c r="K321" i="1" s="1"/>
  <c r="J321" i="1"/>
  <c r="K320" i="1"/>
  <c r="K319" i="1" s="1"/>
  <c r="J319" i="1"/>
  <c r="J316" i="1"/>
  <c r="K314" i="1"/>
  <c r="K313" i="1" s="1"/>
  <c r="J313" i="1"/>
  <c r="K312" i="1"/>
  <c r="K311" i="1" s="1"/>
  <c r="J311" i="1"/>
  <c r="K309" i="1"/>
  <c r="K308" i="1" s="1"/>
  <c r="J308" i="1"/>
  <c r="K307" i="1"/>
  <c r="K306" i="1" s="1"/>
  <c r="J306" i="1"/>
  <c r="K302" i="1"/>
  <c r="K301" i="1" s="1"/>
  <c r="K300" i="1" s="1"/>
  <c r="K299" i="1" s="1"/>
  <c r="K298" i="1" s="1"/>
  <c r="J301" i="1"/>
  <c r="J300" i="1" s="1"/>
  <c r="J299" i="1" s="1"/>
  <c r="J298" i="1" s="1"/>
  <c r="J295" i="1"/>
  <c r="J294" i="1" s="1"/>
  <c r="K293" i="1"/>
  <c r="K292" i="1" s="1"/>
  <c r="J292" i="1"/>
  <c r="K291" i="1"/>
  <c r="K290" i="1" s="1"/>
  <c r="J290" i="1"/>
  <c r="K285" i="1"/>
  <c r="K284" i="1" s="1"/>
  <c r="J284" i="1"/>
  <c r="K283" i="1"/>
  <c r="K282" i="1" s="1"/>
  <c r="J282" i="1"/>
  <c r="J279" i="1"/>
  <c r="K278" i="1"/>
  <c r="K277" i="1" s="1"/>
  <c r="J277" i="1"/>
  <c r="K276" i="1"/>
  <c r="K275" i="1" s="1"/>
  <c r="J275" i="1"/>
  <c r="K274" i="1"/>
  <c r="J272" i="1"/>
  <c r="K271" i="1"/>
  <c r="K270" i="1" s="1"/>
  <c r="J270" i="1"/>
  <c r="J266" i="1"/>
  <c r="J264" i="1"/>
  <c r="K253" i="1"/>
  <c r="K252" i="1" s="1"/>
  <c r="K251" i="1" s="1"/>
  <c r="J252" i="1"/>
  <c r="J251" i="1" s="1"/>
  <c r="K248" i="1"/>
  <c r="K247" i="1" s="1"/>
  <c r="K246" i="1" s="1"/>
  <c r="K245" i="1" s="1"/>
  <c r="K244" i="1" s="1"/>
  <c r="J247" i="1"/>
  <c r="J246" i="1" s="1"/>
  <c r="J245" i="1" s="1"/>
  <c r="J244" i="1" s="1"/>
  <c r="K242" i="1"/>
  <c r="K241" i="1" s="1"/>
  <c r="J241" i="1"/>
  <c r="K240" i="1"/>
  <c r="K239" i="1" s="1"/>
  <c r="J239" i="1"/>
  <c r="K237" i="1"/>
  <c r="K236" i="1" s="1"/>
  <c r="K235" i="1" s="1"/>
  <c r="J236" i="1"/>
  <c r="J235" i="1" s="1"/>
  <c r="K231" i="1"/>
  <c r="K230" i="1" s="1"/>
  <c r="K229" i="1" s="1"/>
  <c r="K228" i="1" s="1"/>
  <c r="K227" i="1" s="1"/>
  <c r="K226" i="1" s="1"/>
  <c r="J230" i="1"/>
  <c r="J229" i="1" s="1"/>
  <c r="J228" i="1" s="1"/>
  <c r="J227" i="1" s="1"/>
  <c r="J226" i="1" s="1"/>
  <c r="K225" i="1"/>
  <c r="K224" i="1" s="1"/>
  <c r="K223" i="1" s="1"/>
  <c r="K222" i="1" s="1"/>
  <c r="J224" i="1"/>
  <c r="J223" i="1" s="1"/>
  <c r="J222" i="1" s="1"/>
  <c r="K221" i="1"/>
  <c r="K220" i="1"/>
  <c r="J219" i="1"/>
  <c r="J218" i="1" s="1"/>
  <c r="J217" i="1" s="1"/>
  <c r="K214" i="1"/>
  <c r="K213" i="1" s="1"/>
  <c r="J213" i="1"/>
  <c r="K212" i="1"/>
  <c r="K211" i="1" s="1"/>
  <c r="J211" i="1"/>
  <c r="K206" i="1"/>
  <c r="K205" i="1" s="1"/>
  <c r="J206" i="1"/>
  <c r="J205" i="1" s="1"/>
  <c r="K204" i="1"/>
  <c r="K203" i="1" s="1"/>
  <c r="K202" i="1" s="1"/>
  <c r="J203" i="1"/>
  <c r="J202" i="1" s="1"/>
  <c r="K199" i="1"/>
  <c r="K198" i="1" s="1"/>
  <c r="J198" i="1"/>
  <c r="K197" i="1"/>
  <c r="K196" i="1" s="1"/>
  <c r="J196" i="1"/>
  <c r="K190" i="1"/>
  <c r="K189" i="1" s="1"/>
  <c r="J189" i="1"/>
  <c r="K188" i="1"/>
  <c r="K187" i="1" s="1"/>
  <c r="J187" i="1"/>
  <c r="K186" i="1"/>
  <c r="K185" i="1" s="1"/>
  <c r="J185" i="1"/>
  <c r="K180" i="1"/>
  <c r="K179" i="1"/>
  <c r="K178" i="1"/>
  <c r="J177" i="1"/>
  <c r="J176" i="1" s="1"/>
  <c r="J175" i="1" s="1"/>
  <c r="K174" i="1"/>
  <c r="K173" i="1" s="1"/>
  <c r="J173" i="1"/>
  <c r="K172" i="1"/>
  <c r="K171" i="1"/>
  <c r="J170" i="1"/>
  <c r="K165" i="1"/>
  <c r="K164" i="1"/>
  <c r="K163" i="1"/>
  <c r="J162" i="1"/>
  <c r="J161" i="1" s="1"/>
  <c r="J160" i="1" s="1"/>
  <c r="K159" i="1"/>
  <c r="K158" i="1" s="1"/>
  <c r="K157" i="1" s="1"/>
  <c r="K156" i="1" s="1"/>
  <c r="J158" i="1"/>
  <c r="J157" i="1" s="1"/>
  <c r="J156" i="1" s="1"/>
  <c r="K152" i="1"/>
  <c r="K151" i="1" s="1"/>
  <c r="J151" i="1"/>
  <c r="K150" i="1"/>
  <c r="K149" i="1" s="1"/>
  <c r="J149" i="1"/>
  <c r="K148" i="1"/>
  <c r="K147" i="1" s="1"/>
  <c r="J147" i="1"/>
  <c r="K145" i="1"/>
  <c r="K144" i="1" s="1"/>
  <c r="J144" i="1"/>
  <c r="K143" i="1"/>
  <c r="K142" i="1" s="1"/>
  <c r="J142" i="1"/>
  <c r="K141" i="1"/>
  <c r="K140" i="1" s="1"/>
  <c r="J140" i="1"/>
  <c r="K138" i="1"/>
  <c r="K137" i="1"/>
  <c r="J136" i="1"/>
  <c r="K135" i="1"/>
  <c r="K134" i="1" s="1"/>
  <c r="J134" i="1"/>
  <c r="K133" i="1"/>
  <c r="K132" i="1" s="1"/>
  <c r="J132" i="1"/>
  <c r="K131" i="1"/>
  <c r="K130" i="1" s="1"/>
  <c r="J130" i="1"/>
  <c r="K129" i="1"/>
  <c r="K128" i="1"/>
  <c r="J128" i="1"/>
  <c r="K125" i="1"/>
  <c r="K124" i="1"/>
  <c r="J123" i="1"/>
  <c r="J122" i="1" s="1"/>
  <c r="J121" i="1" s="1"/>
  <c r="K119" i="1"/>
  <c r="K118" i="1" s="1"/>
  <c r="K117" i="1" s="1"/>
  <c r="K116" i="1" s="1"/>
  <c r="J118" i="1"/>
  <c r="J117" i="1" s="1"/>
  <c r="J116" i="1" s="1"/>
  <c r="K113" i="1"/>
  <c r="K112" i="1"/>
  <c r="J111" i="1"/>
  <c r="K107" i="1"/>
  <c r="K106" i="1" s="1"/>
  <c r="K105" i="1" s="1"/>
  <c r="K104" i="1" s="1"/>
  <c r="K103" i="1" s="1"/>
  <c r="J106" i="1"/>
  <c r="J105" i="1" s="1"/>
  <c r="J104" i="1" s="1"/>
  <c r="J103" i="1" s="1"/>
  <c r="K101" i="1"/>
  <c r="K100" i="1" s="1"/>
  <c r="K99" i="1" s="1"/>
  <c r="K98" i="1" s="1"/>
  <c r="J100" i="1"/>
  <c r="J99" i="1" s="1"/>
  <c r="J98" i="1" s="1"/>
  <c r="K97" i="1"/>
  <c r="K96" i="1" s="1"/>
  <c r="K95" i="1" s="1"/>
  <c r="K94" i="1" s="1"/>
  <c r="K93" i="1" s="1"/>
  <c r="K92" i="1" s="1"/>
  <c r="J96" i="1"/>
  <c r="J95" i="1" s="1"/>
  <c r="J94" i="1" s="1"/>
  <c r="J93" i="1" s="1"/>
  <c r="J92" i="1" s="1"/>
  <c r="K91" i="1"/>
  <c r="K90" i="1" s="1"/>
  <c r="J90" i="1"/>
  <c r="K89" i="1"/>
  <c r="K88" i="1"/>
  <c r="J87" i="1"/>
  <c r="K86" i="1"/>
  <c r="K85" i="1"/>
  <c r="J84" i="1"/>
  <c r="K83" i="1"/>
  <c r="K82" i="1" s="1"/>
  <c r="J82" i="1"/>
  <c r="K81" i="1"/>
  <c r="K80" i="1" s="1"/>
  <c r="J80" i="1"/>
  <c r="K79" i="1"/>
  <c r="K78" i="1" s="1"/>
  <c r="J78" i="1"/>
  <c r="K77" i="1"/>
  <c r="K76" i="1"/>
  <c r="K75" i="1"/>
  <c r="J74" i="1"/>
  <c r="K70" i="1"/>
  <c r="K69" i="1" s="1"/>
  <c r="J69" i="1"/>
  <c r="K68" i="1"/>
  <c r="K67" i="1" s="1"/>
  <c r="J67" i="1"/>
  <c r="K62" i="1"/>
  <c r="K61" i="1" s="1"/>
  <c r="K60" i="1" s="1"/>
  <c r="K59" i="1" s="1"/>
  <c r="J61" i="1"/>
  <c r="J60" i="1" s="1"/>
  <c r="J59" i="1" s="1"/>
  <c r="K55" i="1"/>
  <c r="K54" i="1" s="1"/>
  <c r="K53" i="1" s="1"/>
  <c r="K52" i="1" s="1"/>
  <c r="K51" i="1" s="1"/>
  <c r="J54" i="1"/>
  <c r="J53" i="1" s="1"/>
  <c r="J52" i="1" s="1"/>
  <c r="J51" i="1" s="1"/>
  <c r="K50" i="1"/>
  <c r="K49" i="1" s="1"/>
  <c r="K48" i="1" s="1"/>
  <c r="K47" i="1" s="1"/>
  <c r="J49" i="1"/>
  <c r="J48" i="1" s="1"/>
  <c r="J47" i="1" s="1"/>
  <c r="K46" i="1"/>
  <c r="K45" i="1" s="1"/>
  <c r="J45" i="1"/>
  <c r="K44" i="1"/>
  <c r="K43" i="1" s="1"/>
  <c r="J43" i="1"/>
  <c r="K42" i="1"/>
  <c r="K41" i="1" s="1"/>
  <c r="J41" i="1"/>
  <c r="K40" i="1"/>
  <c r="K39" i="1"/>
  <c r="K38" i="1"/>
  <c r="J37" i="1"/>
  <c r="K31" i="1"/>
  <c r="K30" i="1" s="1"/>
  <c r="K29" i="1" s="1"/>
  <c r="K28" i="1" s="1"/>
  <c r="K27" i="1" s="1"/>
  <c r="J30" i="1"/>
  <c r="J29" i="1" s="1"/>
  <c r="J28" i="1" s="1"/>
  <c r="J27" i="1" s="1"/>
  <c r="K26" i="1"/>
  <c r="K25" i="1" s="1"/>
  <c r="K24" i="1" s="1"/>
  <c r="K23" i="1" s="1"/>
  <c r="J25" i="1"/>
  <c r="J24" i="1" s="1"/>
  <c r="J23" i="1" s="1"/>
  <c r="K22" i="1"/>
  <c r="K21" i="1" s="1"/>
  <c r="J21" i="1"/>
  <c r="K20" i="1"/>
  <c r="K19" i="1"/>
  <c r="J18" i="1"/>
  <c r="K17" i="1"/>
  <c r="K16" i="1" s="1"/>
  <c r="J16" i="1"/>
  <c r="H919" i="1"/>
  <c r="H918" i="1" s="1"/>
  <c r="H917" i="1" s="1"/>
  <c r="H916" i="1" s="1"/>
  <c r="H915" i="1"/>
  <c r="H914" i="1" s="1"/>
  <c r="H913" i="1" s="1"/>
  <c r="H912" i="1" s="1"/>
  <c r="H908" i="1"/>
  <c r="H907" i="1" s="1"/>
  <c r="H906" i="1"/>
  <c r="H905" i="1" s="1"/>
  <c r="H903" i="1"/>
  <c r="H902" i="1"/>
  <c r="H901" i="1"/>
  <c r="H897" i="1"/>
  <c r="H896" i="1"/>
  <c r="H891" i="1"/>
  <c r="H890" i="1"/>
  <c r="H884" i="1"/>
  <c r="H883" i="1" s="1"/>
  <c r="H882" i="1"/>
  <c r="H881" i="1"/>
  <c r="H880" i="1"/>
  <c r="H871" i="1"/>
  <c r="H870" i="1"/>
  <c r="H869" i="1"/>
  <c r="H855" i="1"/>
  <c r="H854" i="1" s="1"/>
  <c r="H853" i="1" s="1"/>
  <c r="H852" i="1" s="1"/>
  <c r="H851" i="1"/>
  <c r="H850" i="1"/>
  <c r="H849" i="1"/>
  <c r="H846" i="1"/>
  <c r="H845" i="1" s="1"/>
  <c r="H844" i="1" s="1"/>
  <c r="H841" i="1"/>
  <c r="H840" i="1" s="1"/>
  <c r="H839" i="1" s="1"/>
  <c r="H838" i="1" s="1"/>
  <c r="H837" i="1" s="1"/>
  <c r="H834" i="1"/>
  <c r="H833" i="1" s="1"/>
  <c r="H832" i="1" s="1"/>
  <c r="H831" i="1" s="1"/>
  <c r="H830" i="1" s="1"/>
  <c r="H829" i="1" s="1"/>
  <c r="H828" i="1" s="1"/>
  <c r="H827" i="1"/>
  <c r="H826" i="1" s="1"/>
  <c r="H825" i="1" s="1"/>
  <c r="H824" i="1" s="1"/>
  <c r="H823" i="1" s="1"/>
  <c r="H822" i="1" s="1"/>
  <c r="H821" i="1"/>
  <c r="H820" i="1" s="1"/>
  <c r="H819" i="1" s="1"/>
  <c r="H818" i="1" s="1"/>
  <c r="H817" i="1" s="1"/>
  <c r="H816" i="1"/>
  <c r="H815" i="1" s="1"/>
  <c r="H814" i="1" s="1"/>
  <c r="H813" i="1" s="1"/>
  <c r="H812" i="1" s="1"/>
  <c r="H803" i="1"/>
  <c r="H802" i="1" s="1"/>
  <c r="H801" i="1" s="1"/>
  <c r="H800" i="1" s="1"/>
  <c r="H799" i="1" s="1"/>
  <c r="H798" i="1" s="1"/>
  <c r="H797" i="1" s="1"/>
  <c r="H794" i="1"/>
  <c r="H792" i="1"/>
  <c r="H791" i="1" s="1"/>
  <c r="H790" i="1"/>
  <c r="H789" i="1" s="1"/>
  <c r="H788" i="1"/>
  <c r="H787" i="1" s="1"/>
  <c r="H781" i="1"/>
  <c r="H780" i="1" s="1"/>
  <c r="H779" i="1" s="1"/>
  <c r="H778" i="1"/>
  <c r="H777" i="1" s="1"/>
  <c r="H776" i="1" s="1"/>
  <c r="H775" i="1"/>
  <c r="H774" i="1" s="1"/>
  <c r="H773" i="1" s="1"/>
  <c r="H770" i="1"/>
  <c r="H769" i="1" s="1"/>
  <c r="H768" i="1"/>
  <c r="H767" i="1"/>
  <c r="H766" i="1"/>
  <c r="H762" i="1"/>
  <c r="H761" i="1" s="1"/>
  <c r="H760" i="1"/>
  <c r="H759" i="1" s="1"/>
  <c r="H754" i="1"/>
  <c r="H753" i="1" s="1"/>
  <c r="H752" i="1"/>
  <c r="H751" i="1" s="1"/>
  <c r="H750" i="1"/>
  <c r="H749" i="1" s="1"/>
  <c r="H748" i="1"/>
  <c r="H747" i="1" s="1"/>
  <c r="H746" i="1"/>
  <c r="H745" i="1" s="1"/>
  <c r="H742" i="1"/>
  <c r="H741" i="1" s="1"/>
  <c r="H740" i="1"/>
  <c r="H739" i="1" s="1"/>
  <c r="H729" i="1"/>
  <c r="H728" i="1" s="1"/>
  <c r="H727" i="1" s="1"/>
  <c r="H726" i="1" s="1"/>
  <c r="H725" i="1"/>
  <c r="H724" i="1" s="1"/>
  <c r="H723" i="1" s="1"/>
  <c r="H722" i="1" s="1"/>
  <c r="H719" i="1"/>
  <c r="H718" i="1" s="1"/>
  <c r="H717" i="1" s="1"/>
  <c r="H716" i="1" s="1"/>
  <c r="H715" i="1" s="1"/>
  <c r="H714" i="1" s="1"/>
  <c r="H712" i="1"/>
  <c r="H711" i="1"/>
  <c r="H710" i="1"/>
  <c r="H703" i="1"/>
  <c r="H702" i="1" s="1"/>
  <c r="H701" i="1" s="1"/>
  <c r="H700" i="1" s="1"/>
  <c r="H699" i="1" s="1"/>
  <c r="H698" i="1" s="1"/>
  <c r="H697" i="1" s="1"/>
  <c r="H694" i="1"/>
  <c r="H693" i="1" s="1"/>
  <c r="H692" i="1" s="1"/>
  <c r="H691" i="1" s="1"/>
  <c r="H690" i="1" s="1"/>
  <c r="H689" i="1" s="1"/>
  <c r="H688" i="1"/>
  <c r="H687" i="1" s="1"/>
  <c r="H686" i="1"/>
  <c r="H685" i="1" s="1"/>
  <c r="H681" i="1"/>
  <c r="H680" i="1" s="1"/>
  <c r="H679" i="1"/>
  <c r="H678" i="1"/>
  <c r="H671" i="1"/>
  <c r="H670" i="1" s="1"/>
  <c r="H669" i="1" s="1"/>
  <c r="H668" i="1"/>
  <c r="H667" i="1" s="1"/>
  <c r="H666" i="1" s="1"/>
  <c r="H663" i="1"/>
  <c r="H661" i="1" s="1"/>
  <c r="H660" i="1" s="1"/>
  <c r="H659" i="1"/>
  <c r="H658" i="1" s="1"/>
  <c r="H657" i="1"/>
  <c r="H656" i="1"/>
  <c r="H652" i="1"/>
  <c r="H651" i="1"/>
  <c r="H649" i="1"/>
  <c r="H648" i="1"/>
  <c r="H646" i="1"/>
  <c r="H645" i="1"/>
  <c r="H644" i="1"/>
  <c r="H638" i="1"/>
  <c r="H637" i="1"/>
  <c r="H636" i="1"/>
  <c r="H635" i="1"/>
  <c r="H633" i="1"/>
  <c r="H632" i="1" s="1"/>
  <c r="H627" i="1"/>
  <c r="H626" i="1" s="1"/>
  <c r="H625" i="1" s="1"/>
  <c r="H624" i="1" s="1"/>
  <c r="H623" i="1" s="1"/>
  <c r="H622" i="1" s="1"/>
  <c r="H621" i="1"/>
  <c r="H620" i="1" s="1"/>
  <c r="H619" i="1" s="1"/>
  <c r="H618" i="1" s="1"/>
  <c r="H611" i="1"/>
  <c r="H610" i="1" s="1"/>
  <c r="H609" i="1"/>
  <c r="H608" i="1" s="1"/>
  <c r="H607" i="1"/>
  <c r="H606" i="1" s="1"/>
  <c r="H605" i="1"/>
  <c r="H604" i="1" s="1"/>
  <c r="H603" i="1"/>
  <c r="H602" i="1" s="1"/>
  <c r="H601" i="1"/>
  <c r="H600" i="1" s="1"/>
  <c r="H586" i="1"/>
  <c r="H585" i="1"/>
  <c r="H584" i="1"/>
  <c r="H582" i="1"/>
  <c r="H581" i="1" s="1"/>
  <c r="H579" i="1"/>
  <c r="H578" i="1" s="1"/>
  <c r="H577" i="1" s="1"/>
  <c r="H575" i="1"/>
  <c r="H574" i="1" s="1"/>
  <c r="H573" i="1" s="1"/>
  <c r="H572" i="1"/>
  <c r="H571" i="1" s="1"/>
  <c r="H570" i="1"/>
  <c r="H569" i="1" s="1"/>
  <c r="H566" i="1"/>
  <c r="H565" i="1" s="1"/>
  <c r="H564" i="1"/>
  <c r="H563" i="1" s="1"/>
  <c r="H557" i="1"/>
  <c r="H556" i="1" s="1"/>
  <c r="H555" i="1" s="1"/>
  <c r="H554" i="1" s="1"/>
  <c r="H553" i="1" s="1"/>
  <c r="H552" i="1" s="1"/>
  <c r="H551" i="1" s="1"/>
  <c r="H548" i="1"/>
  <c r="H547" i="1" s="1"/>
  <c r="H546" i="1" s="1"/>
  <c r="H545" i="1" s="1"/>
  <c r="H544" i="1" s="1"/>
  <c r="H543" i="1" s="1"/>
  <c r="H542" i="1" s="1"/>
  <c r="H541" i="1"/>
  <c r="H534" i="1"/>
  <c r="H533" i="1" s="1"/>
  <c r="H532" i="1" s="1"/>
  <c r="H531" i="1" s="1"/>
  <c r="H530" i="1" s="1"/>
  <c r="H529" i="1"/>
  <c r="H528" i="1" s="1"/>
  <c r="H527" i="1" s="1"/>
  <c r="H526" i="1" s="1"/>
  <c r="H525" i="1"/>
  <c r="H524" i="1" s="1"/>
  <c r="H523" i="1"/>
  <c r="H522" i="1" s="1"/>
  <c r="H521" i="1"/>
  <c r="H520" i="1" s="1"/>
  <c r="H518" i="1"/>
  <c r="H517" i="1" s="1"/>
  <c r="H516" i="1" s="1"/>
  <c r="G520" i="1"/>
  <c r="H512" i="1"/>
  <c r="H511" i="1"/>
  <c r="H510" i="1"/>
  <c r="H501" i="1"/>
  <c r="H500" i="1" s="1"/>
  <c r="H499" i="1" s="1"/>
  <c r="H498" i="1" s="1"/>
  <c r="H497" i="1" s="1"/>
  <c r="H496" i="1" s="1"/>
  <c r="H495" i="1" s="1"/>
  <c r="H494" i="1"/>
  <c r="H487" i="1"/>
  <c r="H486" i="1"/>
  <c r="H480" i="1"/>
  <c r="H479" i="1"/>
  <c r="H478" i="1"/>
  <c r="H469" i="1"/>
  <c r="H467" i="1" s="1"/>
  <c r="H466" i="1" s="1"/>
  <c r="H465" i="1" s="1"/>
  <c r="H464" i="1" s="1"/>
  <c r="H463" i="1" s="1"/>
  <c r="H462" i="1" s="1"/>
  <c r="H461" i="1" s="1"/>
  <c r="H460" i="1"/>
  <c r="H459" i="1" s="1"/>
  <c r="H458" i="1" s="1"/>
  <c r="H457" i="1" s="1"/>
  <c r="H456" i="1"/>
  <c r="H455" i="1" s="1"/>
  <c r="H454" i="1"/>
  <c r="H453" i="1" s="1"/>
  <c r="H449" i="1"/>
  <c r="H445" i="1"/>
  <c r="H444" i="1" s="1"/>
  <c r="H443" i="1"/>
  <c r="H442" i="1" s="1"/>
  <c r="H438" i="1"/>
  <c r="H432" i="1"/>
  <c r="H431" i="1" s="1"/>
  <c r="H430" i="1"/>
  <c r="H429" i="1" s="1"/>
  <c r="H424" i="1"/>
  <c r="H422" i="1"/>
  <c r="H421" i="1" s="1"/>
  <c r="H419" i="1"/>
  <c r="H418" i="1" s="1"/>
  <c r="H417" i="1" s="1"/>
  <c r="H414" i="1"/>
  <c r="H413" i="1" s="1"/>
  <c r="H412" i="1" s="1"/>
  <c r="H411" i="1" s="1"/>
  <c r="H410" i="1" s="1"/>
  <c r="H408" i="1"/>
  <c r="H407" i="1" s="1"/>
  <c r="H406" i="1" s="1"/>
  <c r="H405" i="1" s="1"/>
  <c r="H404" i="1" s="1"/>
  <c r="H403" i="1" s="1"/>
  <c r="H401" i="1"/>
  <c r="H394" i="1"/>
  <c r="H393" i="1" s="1"/>
  <c r="H392" i="1" s="1"/>
  <c r="H391" i="1" s="1"/>
  <c r="H390" i="1" s="1"/>
  <c r="H389" i="1" s="1"/>
  <c r="H388" i="1"/>
  <c r="H387" i="1" s="1"/>
  <c r="H386" i="1"/>
  <c r="H385" i="1" s="1"/>
  <c r="H382" i="1"/>
  <c r="H381" i="1" s="1"/>
  <c r="H380" i="1" s="1"/>
  <c r="H379" i="1" s="1"/>
  <c r="H377" i="1"/>
  <c r="H376" i="1" s="1"/>
  <c r="H375" i="1" s="1"/>
  <c r="H374" i="1" s="1"/>
  <c r="H373" i="1" s="1"/>
  <c r="H372" i="1"/>
  <c r="H371" i="1" s="1"/>
  <c r="H370" i="1" s="1"/>
  <c r="H369" i="1" s="1"/>
  <c r="H368" i="1" s="1"/>
  <c r="H365" i="1"/>
  <c r="H364" i="1" s="1"/>
  <c r="H363" i="1" s="1"/>
  <c r="H362" i="1"/>
  <c r="H361" i="1" s="1"/>
  <c r="H360" i="1"/>
  <c r="H359" i="1" s="1"/>
  <c r="H353" i="1"/>
  <c r="H352" i="1" s="1"/>
  <c r="H351" i="1" s="1"/>
  <c r="H350" i="1" s="1"/>
  <c r="H349" i="1" s="1"/>
  <c r="H348" i="1"/>
  <c r="H347" i="1" s="1"/>
  <c r="H346" i="1" s="1"/>
  <c r="H345" i="1" s="1"/>
  <c r="H344" i="1"/>
  <c r="H343" i="1" s="1"/>
  <c r="H342" i="1" s="1"/>
  <c r="H341" i="1" s="1"/>
  <c r="H338" i="1"/>
  <c r="H337" i="1" s="1"/>
  <c r="H336" i="1" s="1"/>
  <c r="H335" i="1" s="1"/>
  <c r="H334" i="1"/>
  <c r="H333" i="1" s="1"/>
  <c r="H332" i="1"/>
  <c r="H331" i="1" s="1"/>
  <c r="H330" i="1"/>
  <c r="H329" i="1" s="1"/>
  <c r="H327" i="1"/>
  <c r="H326" i="1" s="1"/>
  <c r="H325" i="1"/>
  <c r="H324" i="1" s="1"/>
  <c r="H322" i="1"/>
  <c r="H321" i="1" s="1"/>
  <c r="H320" i="1"/>
  <c r="H319" i="1" s="1"/>
  <c r="H318" i="1"/>
  <c r="H317" i="1"/>
  <c r="H314" i="1"/>
  <c r="H312" i="1"/>
  <c r="H311" i="1" s="1"/>
  <c r="H309" i="1"/>
  <c r="H308" i="1" s="1"/>
  <c r="H307" i="1"/>
  <c r="H306" i="1" s="1"/>
  <c r="H302" i="1"/>
  <c r="H301" i="1" s="1"/>
  <c r="H300" i="1" s="1"/>
  <c r="H299" i="1" s="1"/>
  <c r="H298" i="1" s="1"/>
  <c r="H296" i="1"/>
  <c r="H295" i="1" s="1"/>
  <c r="H294" i="1" s="1"/>
  <c r="G295" i="1"/>
  <c r="G294" i="1" s="1"/>
  <c r="H293" i="1"/>
  <c r="H292" i="1" s="1"/>
  <c r="H291" i="1"/>
  <c r="H290" i="1" s="1"/>
  <c r="H285" i="1"/>
  <c r="H284" i="1" s="1"/>
  <c r="H283" i="1"/>
  <c r="H282" i="1" s="1"/>
  <c r="H280" i="1"/>
  <c r="H279" i="1" s="1"/>
  <c r="H278" i="1"/>
  <c r="H277" i="1" s="1"/>
  <c r="H276" i="1"/>
  <c r="H274" i="1"/>
  <c r="H271" i="1"/>
  <c r="H270" i="1" s="1"/>
  <c r="H267" i="1"/>
  <c r="H266" i="1" s="1"/>
  <c r="H265" i="1"/>
  <c r="H264" i="1" s="1"/>
  <c r="H253" i="1"/>
  <c r="H252" i="1" s="1"/>
  <c r="H251" i="1" s="1"/>
  <c r="H248" i="1"/>
  <c r="H242" i="1"/>
  <c r="H241" i="1" s="1"/>
  <c r="H240" i="1"/>
  <c r="H239" i="1" s="1"/>
  <c r="H237" i="1"/>
  <c r="H236" i="1" s="1"/>
  <c r="H235" i="1" s="1"/>
  <c r="H231" i="1"/>
  <c r="H230" i="1" s="1"/>
  <c r="H229" i="1" s="1"/>
  <c r="H228" i="1" s="1"/>
  <c r="H227" i="1" s="1"/>
  <c r="H226" i="1" s="1"/>
  <c r="H225" i="1"/>
  <c r="H224" i="1" s="1"/>
  <c r="H223" i="1" s="1"/>
  <c r="H222" i="1" s="1"/>
  <c r="H221" i="1"/>
  <c r="H220" i="1"/>
  <c r="H214" i="1"/>
  <c r="H213" i="1" s="1"/>
  <c r="H212" i="1"/>
  <c r="H211" i="1" s="1"/>
  <c r="H207" i="1"/>
  <c r="H206" i="1" s="1"/>
  <c r="H205" i="1" s="1"/>
  <c r="H204" i="1"/>
  <c r="H203" i="1" s="1"/>
  <c r="H202" i="1" s="1"/>
  <c r="H199" i="1"/>
  <c r="H198" i="1" s="1"/>
  <c r="H197" i="1"/>
  <c r="H196" i="1" s="1"/>
  <c r="H190" i="1"/>
  <c r="H189" i="1" s="1"/>
  <c r="H188" i="1"/>
  <c r="H187" i="1" s="1"/>
  <c r="H186" i="1"/>
  <c r="H180" i="1"/>
  <c r="H179" i="1"/>
  <c r="H178" i="1"/>
  <c r="H174" i="1"/>
  <c r="H173" i="1" s="1"/>
  <c r="H172" i="1"/>
  <c r="H171" i="1"/>
  <c r="H165" i="1"/>
  <c r="H164" i="1"/>
  <c r="H163" i="1"/>
  <c r="H159" i="1"/>
  <c r="H158" i="1" s="1"/>
  <c r="H157" i="1" s="1"/>
  <c r="H156" i="1" s="1"/>
  <c r="H152" i="1"/>
  <c r="H150" i="1"/>
  <c r="H149" i="1" s="1"/>
  <c r="H148" i="1"/>
  <c r="H147" i="1" s="1"/>
  <c r="H145" i="1"/>
  <c r="H144" i="1" s="1"/>
  <c r="H143" i="1"/>
  <c r="H142" i="1" s="1"/>
  <c r="H141" i="1"/>
  <c r="H140" i="1" s="1"/>
  <c r="H138" i="1"/>
  <c r="H137" i="1"/>
  <c r="H135" i="1"/>
  <c r="H134" i="1" s="1"/>
  <c r="H133" i="1"/>
  <c r="H131" i="1"/>
  <c r="H130" i="1" s="1"/>
  <c r="H129" i="1"/>
  <c r="H128" i="1" s="1"/>
  <c r="H125" i="1"/>
  <c r="H124" i="1"/>
  <c r="H119" i="1"/>
  <c r="H113" i="1"/>
  <c r="H112" i="1"/>
  <c r="H107" i="1"/>
  <c r="H101" i="1"/>
  <c r="H100" i="1" s="1"/>
  <c r="H99" i="1" s="1"/>
  <c r="H98" i="1" s="1"/>
  <c r="H97" i="1"/>
  <c r="H96" i="1" s="1"/>
  <c r="H95" i="1" s="1"/>
  <c r="H94" i="1" s="1"/>
  <c r="H93" i="1" s="1"/>
  <c r="H92" i="1" s="1"/>
  <c r="H91" i="1"/>
  <c r="H90" i="1" s="1"/>
  <c r="H89" i="1"/>
  <c r="H88" i="1"/>
  <c r="H86" i="1"/>
  <c r="H85" i="1"/>
  <c r="H83" i="1"/>
  <c r="H82" i="1" s="1"/>
  <c r="H81" i="1"/>
  <c r="H80" i="1" s="1"/>
  <c r="H79" i="1"/>
  <c r="H78" i="1" s="1"/>
  <c r="H77" i="1"/>
  <c r="H76" i="1"/>
  <c r="H75" i="1"/>
  <c r="H70" i="1"/>
  <c r="H69" i="1" s="1"/>
  <c r="H68" i="1"/>
  <c r="H67" i="1" s="1"/>
  <c r="H62" i="1"/>
  <c r="H61" i="1" s="1"/>
  <c r="H60" i="1" s="1"/>
  <c r="H59" i="1" s="1"/>
  <c r="H55" i="1"/>
  <c r="H54" i="1" s="1"/>
  <c r="H53" i="1" s="1"/>
  <c r="H52" i="1" s="1"/>
  <c r="H51" i="1" s="1"/>
  <c r="H50" i="1"/>
  <c r="H49" i="1" s="1"/>
  <c r="H48" i="1" s="1"/>
  <c r="H47" i="1" s="1"/>
  <c r="H46" i="1"/>
  <c r="H45" i="1" s="1"/>
  <c r="H44" i="1"/>
  <c r="H43" i="1" s="1"/>
  <c r="H42" i="1"/>
  <c r="H41" i="1" s="1"/>
  <c r="H40" i="1"/>
  <c r="H39" i="1"/>
  <c r="H38" i="1"/>
  <c r="H31" i="1"/>
  <c r="H30" i="1" s="1"/>
  <c r="H29" i="1" s="1"/>
  <c r="H28" i="1" s="1"/>
  <c r="H27" i="1" s="1"/>
  <c r="H26" i="1"/>
  <c r="H25" i="1" s="1"/>
  <c r="H24" i="1" s="1"/>
  <c r="H23" i="1" s="1"/>
  <c r="H22" i="1"/>
  <c r="H21" i="1" s="1"/>
  <c r="H20" i="1"/>
  <c r="H19" i="1"/>
  <c r="H17" i="1"/>
  <c r="H16" i="1" s="1"/>
  <c r="G918" i="1"/>
  <c r="G917" i="1" s="1"/>
  <c r="G916" i="1" s="1"/>
  <c r="G914" i="1"/>
  <c r="G913" i="1" s="1"/>
  <c r="G912" i="1" s="1"/>
  <c r="G907" i="1"/>
  <c r="G905" i="1"/>
  <c r="G900" i="1"/>
  <c r="G899" i="1" s="1"/>
  <c r="G898" i="1" s="1"/>
  <c r="G895" i="1"/>
  <c r="G894" i="1" s="1"/>
  <c r="G893" i="1" s="1"/>
  <c r="G889" i="1"/>
  <c r="G883" i="1"/>
  <c r="G879" i="1"/>
  <c r="G868" i="1"/>
  <c r="G867" i="1" s="1"/>
  <c r="G866" i="1" s="1"/>
  <c r="G865" i="1" s="1"/>
  <c r="G864" i="1" s="1"/>
  <c r="G862" i="1"/>
  <c r="G860" i="1"/>
  <c r="G854" i="1"/>
  <c r="G853" i="1" s="1"/>
  <c r="G852" i="1" s="1"/>
  <c r="G848" i="1"/>
  <c r="G847" i="1" s="1"/>
  <c r="G845" i="1"/>
  <c r="G844" i="1" s="1"/>
  <c r="G843" i="1" s="1"/>
  <c r="G840" i="1"/>
  <c r="G839" i="1" s="1"/>
  <c r="G838" i="1" s="1"/>
  <c r="G837" i="1" s="1"/>
  <c r="G833" i="1"/>
  <c r="G832" i="1" s="1"/>
  <c r="G831" i="1" s="1"/>
  <c r="G830" i="1" s="1"/>
  <c r="G829" i="1" s="1"/>
  <c r="G828" i="1" s="1"/>
  <c r="G826" i="1"/>
  <c r="G825" i="1" s="1"/>
  <c r="G824" i="1" s="1"/>
  <c r="G823" i="1" s="1"/>
  <c r="G822" i="1" s="1"/>
  <c r="G820" i="1"/>
  <c r="G819" i="1" s="1"/>
  <c r="G818" i="1" s="1"/>
  <c r="G817" i="1" s="1"/>
  <c r="G815" i="1"/>
  <c r="G814" i="1" s="1"/>
  <c r="G813" i="1" s="1"/>
  <c r="G812" i="1" s="1"/>
  <c r="G809" i="1"/>
  <c r="G808" i="1" s="1"/>
  <c r="G807" i="1" s="1"/>
  <c r="G806" i="1" s="1"/>
  <c r="G805" i="1" s="1"/>
  <c r="G802" i="1"/>
  <c r="G801" i="1" s="1"/>
  <c r="G800" i="1" s="1"/>
  <c r="G799" i="1" s="1"/>
  <c r="G798" i="1" s="1"/>
  <c r="G797" i="1" s="1"/>
  <c r="H793" i="1"/>
  <c r="G793" i="1"/>
  <c r="G791" i="1"/>
  <c r="G789" i="1"/>
  <c r="G787" i="1"/>
  <c r="G780" i="1"/>
  <c r="G779" i="1" s="1"/>
  <c r="G777" i="1"/>
  <c r="G776" i="1" s="1"/>
  <c r="G774" i="1"/>
  <c r="G773" i="1" s="1"/>
  <c r="G769" i="1"/>
  <c r="G765" i="1"/>
  <c r="G761" i="1"/>
  <c r="G759" i="1"/>
  <c r="G753" i="1"/>
  <c r="G751" i="1"/>
  <c r="G749" i="1"/>
  <c r="G747" i="1"/>
  <c r="G745" i="1"/>
  <c r="G741" i="1"/>
  <c r="G739" i="1"/>
  <c r="G728" i="1"/>
  <c r="G727" i="1" s="1"/>
  <c r="G726" i="1" s="1"/>
  <c r="G724" i="1"/>
  <c r="G723" i="1" s="1"/>
  <c r="G722" i="1" s="1"/>
  <c r="G718" i="1"/>
  <c r="G717" i="1" s="1"/>
  <c r="G716" i="1" s="1"/>
  <c r="G715" i="1" s="1"/>
  <c r="G714" i="1" s="1"/>
  <c r="G709" i="1"/>
  <c r="G708" i="1" s="1"/>
  <c r="G707" i="1" s="1"/>
  <c r="G706" i="1" s="1"/>
  <c r="G705" i="1" s="1"/>
  <c r="G704" i="1" s="1"/>
  <c r="G702" i="1"/>
  <c r="G701" i="1" s="1"/>
  <c r="G700" i="1" s="1"/>
  <c r="G699" i="1" s="1"/>
  <c r="G698" i="1" s="1"/>
  <c r="G697" i="1" s="1"/>
  <c r="G693" i="1"/>
  <c r="G692" i="1" s="1"/>
  <c r="G691" i="1" s="1"/>
  <c r="G690" i="1" s="1"/>
  <c r="G689" i="1" s="1"/>
  <c r="G687" i="1"/>
  <c r="G685" i="1"/>
  <c r="G680" i="1"/>
  <c r="G677" i="1"/>
  <c r="G670" i="1"/>
  <c r="G669" i="1" s="1"/>
  <c r="G667" i="1"/>
  <c r="G666" i="1" s="1"/>
  <c r="G661" i="1"/>
  <c r="G660" i="1" s="1"/>
  <c r="G658" i="1"/>
  <c r="G655" i="1"/>
  <c r="G650" i="1"/>
  <c r="G647" i="1"/>
  <c r="G643" i="1"/>
  <c r="G634" i="1"/>
  <c r="G632" i="1"/>
  <c r="G626" i="1"/>
  <c r="G625" i="1" s="1"/>
  <c r="G624" i="1" s="1"/>
  <c r="G623" i="1" s="1"/>
  <c r="G622" i="1" s="1"/>
  <c r="G620" i="1"/>
  <c r="G619" i="1" s="1"/>
  <c r="G618" i="1" s="1"/>
  <c r="G610" i="1"/>
  <c r="G608" i="1"/>
  <c r="G606" i="1"/>
  <c r="G604" i="1"/>
  <c r="G602" i="1"/>
  <c r="G600" i="1"/>
  <c r="G597" i="1"/>
  <c r="G596" i="1" s="1"/>
  <c r="G583" i="1"/>
  <c r="G581" i="1"/>
  <c r="G578" i="1"/>
  <c r="G577" i="1" s="1"/>
  <c r="G574" i="1"/>
  <c r="G573" i="1" s="1"/>
  <c r="G571" i="1"/>
  <c r="G569" i="1"/>
  <c r="G565" i="1"/>
  <c r="G563" i="1"/>
  <c r="G556" i="1"/>
  <c r="G555" i="1" s="1"/>
  <c r="G554" i="1" s="1"/>
  <c r="G553" i="1" s="1"/>
  <c r="G552" i="1" s="1"/>
  <c r="G551" i="1" s="1"/>
  <c r="G547" i="1"/>
  <c r="G546" i="1" s="1"/>
  <c r="G545" i="1" s="1"/>
  <c r="G544" i="1" s="1"/>
  <c r="G543" i="1" s="1"/>
  <c r="G542" i="1" s="1"/>
  <c r="H540" i="1"/>
  <c r="H539" i="1" s="1"/>
  <c r="H538" i="1" s="1"/>
  <c r="H537" i="1" s="1"/>
  <c r="H536" i="1" s="1"/>
  <c r="H535" i="1" s="1"/>
  <c r="G540" i="1"/>
  <c r="G539" i="1" s="1"/>
  <c r="G538" i="1" s="1"/>
  <c r="G537" i="1" s="1"/>
  <c r="G536" i="1" s="1"/>
  <c r="G535" i="1" s="1"/>
  <c r="G533" i="1"/>
  <c r="G532" i="1" s="1"/>
  <c r="G531" i="1" s="1"/>
  <c r="G530" i="1" s="1"/>
  <c r="G528" i="1"/>
  <c r="G527" i="1" s="1"/>
  <c r="G526" i="1" s="1"/>
  <c r="G524" i="1"/>
  <c r="G522" i="1"/>
  <c r="G517" i="1"/>
  <c r="G516" i="1" s="1"/>
  <c r="G509" i="1"/>
  <c r="G508" i="1" s="1"/>
  <c r="G507" i="1" s="1"/>
  <c r="G506" i="1" s="1"/>
  <c r="G505" i="1" s="1"/>
  <c r="G500" i="1"/>
  <c r="G499" i="1" s="1"/>
  <c r="G498" i="1" s="1"/>
  <c r="G497" i="1" s="1"/>
  <c r="G496" i="1" s="1"/>
  <c r="G495" i="1" s="1"/>
  <c r="H493" i="1"/>
  <c r="H492" i="1" s="1"/>
  <c r="H491" i="1" s="1"/>
  <c r="H490" i="1" s="1"/>
  <c r="H489" i="1" s="1"/>
  <c r="H488" i="1" s="1"/>
  <c r="G493" i="1"/>
  <c r="G492" i="1" s="1"/>
  <c r="G491" i="1" s="1"/>
  <c r="G490" i="1" s="1"/>
  <c r="G489" i="1" s="1"/>
  <c r="G488" i="1" s="1"/>
  <c r="G485" i="1"/>
  <c r="G484" i="1" s="1"/>
  <c r="G483" i="1" s="1"/>
  <c r="G482" i="1" s="1"/>
  <c r="G481" i="1" s="1"/>
  <c r="G477" i="1"/>
  <c r="G476" i="1" s="1"/>
  <c r="G475" i="1" s="1"/>
  <c r="G474" i="1" s="1"/>
  <c r="G473" i="1" s="1"/>
  <c r="G467" i="1"/>
  <c r="G466" i="1" s="1"/>
  <c r="G465" i="1" s="1"/>
  <c r="G464" i="1" s="1"/>
  <c r="G463" i="1" s="1"/>
  <c r="G462" i="1" s="1"/>
  <c r="G461" i="1" s="1"/>
  <c r="G459" i="1"/>
  <c r="G458" i="1" s="1"/>
  <c r="G457" i="1" s="1"/>
  <c r="G455" i="1"/>
  <c r="G453" i="1"/>
  <c r="H448" i="1"/>
  <c r="H447" i="1" s="1"/>
  <c r="H446" i="1" s="1"/>
  <c r="G448" i="1"/>
  <c r="G447" i="1" s="1"/>
  <c r="G446" i="1" s="1"/>
  <c r="G444" i="1"/>
  <c r="G442" i="1"/>
  <c r="H437" i="1"/>
  <c r="H436" i="1" s="1"/>
  <c r="H435" i="1" s="1"/>
  <c r="H434" i="1" s="1"/>
  <c r="G437" i="1"/>
  <c r="G436" i="1" s="1"/>
  <c r="G435" i="1" s="1"/>
  <c r="G434" i="1" s="1"/>
  <c r="G431" i="1"/>
  <c r="G429" i="1"/>
  <c r="H423" i="1"/>
  <c r="G423" i="1"/>
  <c r="G421" i="1"/>
  <c r="G418" i="1"/>
  <c r="G417" i="1" s="1"/>
  <c r="G413" i="1"/>
  <c r="G412" i="1" s="1"/>
  <c r="G411" i="1" s="1"/>
  <c r="G410" i="1" s="1"/>
  <c r="G407" i="1"/>
  <c r="G406" i="1" s="1"/>
  <c r="G405" i="1" s="1"/>
  <c r="G404" i="1" s="1"/>
  <c r="G403" i="1" s="1"/>
  <c r="H400" i="1"/>
  <c r="H399" i="1" s="1"/>
  <c r="H398" i="1" s="1"/>
  <c r="H397" i="1" s="1"/>
  <c r="H396" i="1" s="1"/>
  <c r="H395" i="1" s="1"/>
  <c r="G400" i="1"/>
  <c r="G399" i="1" s="1"/>
  <c r="G398" i="1" s="1"/>
  <c r="G397" i="1" s="1"/>
  <c r="G396" i="1" s="1"/>
  <c r="G395" i="1" s="1"/>
  <c r="G393" i="1"/>
  <c r="G392" i="1" s="1"/>
  <c r="G391" i="1" s="1"/>
  <c r="G390" i="1" s="1"/>
  <c r="G389" i="1" s="1"/>
  <c r="G387" i="1"/>
  <c r="G385" i="1"/>
  <c r="G384" i="1" s="1"/>
  <c r="G383" i="1" s="1"/>
  <c r="G381" i="1"/>
  <c r="G380" i="1" s="1"/>
  <c r="G379" i="1" s="1"/>
  <c r="G376" i="1"/>
  <c r="G375" i="1" s="1"/>
  <c r="G374" i="1" s="1"/>
  <c r="G373" i="1" s="1"/>
  <c r="G371" i="1"/>
  <c r="G370" i="1" s="1"/>
  <c r="G369" i="1" s="1"/>
  <c r="G368" i="1" s="1"/>
  <c r="G364" i="1"/>
  <c r="G363" i="1" s="1"/>
  <c r="G361" i="1"/>
  <c r="G359" i="1"/>
  <c r="G352" i="1"/>
  <c r="G351" i="1" s="1"/>
  <c r="G350" i="1" s="1"/>
  <c r="G349" i="1" s="1"/>
  <c r="G347" i="1"/>
  <c r="G346" i="1" s="1"/>
  <c r="G345" i="1" s="1"/>
  <c r="G343" i="1"/>
  <c r="G342" i="1" s="1"/>
  <c r="G341" i="1" s="1"/>
  <c r="G337" i="1"/>
  <c r="G336" i="1" s="1"/>
  <c r="G335" i="1" s="1"/>
  <c r="G333" i="1"/>
  <c r="G331" i="1"/>
  <c r="G329" i="1"/>
  <c r="G326" i="1"/>
  <c r="G324" i="1"/>
  <c r="G321" i="1"/>
  <c r="G319" i="1"/>
  <c r="G316" i="1"/>
  <c r="H313" i="1"/>
  <c r="G313" i="1"/>
  <c r="G311" i="1"/>
  <c r="G310" i="1" s="1"/>
  <c r="G308" i="1"/>
  <c r="G306" i="1"/>
  <c r="G301" i="1"/>
  <c r="G300" i="1" s="1"/>
  <c r="G299" i="1" s="1"/>
  <c r="G298" i="1" s="1"/>
  <c r="G292" i="1"/>
  <c r="G290" i="1"/>
  <c r="G284" i="1"/>
  <c r="G282" i="1"/>
  <c r="G279" i="1"/>
  <c r="G277" i="1"/>
  <c r="H275" i="1"/>
  <c r="G275" i="1"/>
  <c r="G272" i="1"/>
  <c r="G270" i="1"/>
  <c r="G266" i="1"/>
  <c r="G264" i="1"/>
  <c r="G252" i="1"/>
  <c r="G251" i="1" s="1"/>
  <c r="H247" i="1"/>
  <c r="H246" i="1" s="1"/>
  <c r="H245" i="1" s="1"/>
  <c r="H244" i="1" s="1"/>
  <c r="G247" i="1"/>
  <c r="G246" i="1" s="1"/>
  <c r="G245" i="1" s="1"/>
  <c r="G244" i="1" s="1"/>
  <c r="G241" i="1"/>
  <c r="G239" i="1"/>
  <c r="G236" i="1"/>
  <c r="G235" i="1" s="1"/>
  <c r="G230" i="1"/>
  <c r="G229" i="1" s="1"/>
  <c r="G228" i="1" s="1"/>
  <c r="G227" i="1" s="1"/>
  <c r="G226" i="1" s="1"/>
  <c r="G224" i="1"/>
  <c r="G223" i="1" s="1"/>
  <c r="G222" i="1" s="1"/>
  <c r="G219" i="1"/>
  <c r="G218" i="1" s="1"/>
  <c r="G217" i="1" s="1"/>
  <c r="G213" i="1"/>
  <c r="G211" i="1"/>
  <c r="G206" i="1"/>
  <c r="G205" i="1" s="1"/>
  <c r="G203" i="1"/>
  <c r="G202" i="1" s="1"/>
  <c r="G198" i="1"/>
  <c r="G196" i="1"/>
  <c r="G189" i="1"/>
  <c r="G187" i="1"/>
  <c r="H185" i="1"/>
  <c r="G185" i="1"/>
  <c r="G177" i="1"/>
  <c r="G176" i="1" s="1"/>
  <c r="G175" i="1" s="1"/>
  <c r="G173" i="1"/>
  <c r="G170" i="1"/>
  <c r="G162" i="1"/>
  <c r="G161" i="1" s="1"/>
  <c r="G160" i="1" s="1"/>
  <c r="G158" i="1"/>
  <c r="G157" i="1" s="1"/>
  <c r="G156" i="1" s="1"/>
  <c r="H151" i="1"/>
  <c r="G151" i="1"/>
  <c r="G149" i="1"/>
  <c r="G147" i="1"/>
  <c r="G144" i="1"/>
  <c r="G142" i="1"/>
  <c r="G140" i="1"/>
  <c r="G136" i="1"/>
  <c r="G134" i="1"/>
  <c r="H132" i="1"/>
  <c r="G132" i="1"/>
  <c r="G130" i="1"/>
  <c r="G128" i="1"/>
  <c r="G123" i="1"/>
  <c r="G122" i="1" s="1"/>
  <c r="G121" i="1" s="1"/>
  <c r="H118" i="1"/>
  <c r="H117" i="1" s="1"/>
  <c r="H116" i="1" s="1"/>
  <c r="G118" i="1"/>
  <c r="G117" i="1" s="1"/>
  <c r="G116" i="1" s="1"/>
  <c r="G111" i="1"/>
  <c r="H106" i="1"/>
  <c r="H105" i="1" s="1"/>
  <c r="H104" i="1" s="1"/>
  <c r="H103" i="1" s="1"/>
  <c r="G106" i="1"/>
  <c r="G105" i="1" s="1"/>
  <c r="G104" i="1" s="1"/>
  <c r="G103" i="1" s="1"/>
  <c r="G100" i="1"/>
  <c r="G99" i="1" s="1"/>
  <c r="G98" i="1" s="1"/>
  <c r="G96" i="1"/>
  <c r="G95" i="1" s="1"/>
  <c r="G94" i="1" s="1"/>
  <c r="G93" i="1" s="1"/>
  <c r="G92" i="1" s="1"/>
  <c r="G90" i="1"/>
  <c r="G87" i="1"/>
  <c r="G84" i="1"/>
  <c r="G82" i="1"/>
  <c r="G80" i="1"/>
  <c r="G78" i="1"/>
  <c r="G74" i="1"/>
  <c r="G69" i="1"/>
  <c r="G67" i="1"/>
  <c r="G61" i="1"/>
  <c r="G60" i="1" s="1"/>
  <c r="G59" i="1" s="1"/>
  <c r="G54" i="1"/>
  <c r="G53" i="1" s="1"/>
  <c r="G52" i="1" s="1"/>
  <c r="G51" i="1" s="1"/>
  <c r="G49" i="1"/>
  <c r="G48" i="1" s="1"/>
  <c r="G47" i="1" s="1"/>
  <c r="G45" i="1"/>
  <c r="G43" i="1"/>
  <c r="G41" i="1"/>
  <c r="G37" i="1"/>
  <c r="G30" i="1"/>
  <c r="G29" i="1" s="1"/>
  <c r="G28" i="1" s="1"/>
  <c r="G27" i="1" s="1"/>
  <c r="G25" i="1"/>
  <c r="G24" i="1" s="1"/>
  <c r="G23" i="1" s="1"/>
  <c r="G21" i="1"/>
  <c r="G18" i="1"/>
  <c r="G16" i="1"/>
  <c r="M738" i="1" l="1"/>
  <c r="M737" i="1" s="1"/>
  <c r="N758" i="1"/>
  <c r="N757" i="1" s="1"/>
  <c r="N756" i="1" s="1"/>
  <c r="N765" i="1"/>
  <c r="F407" i="2"/>
  <c r="H200" i="2"/>
  <c r="H196" i="2" s="1"/>
  <c r="I263" i="2"/>
  <c r="H295" i="2"/>
  <c r="H359" i="2"/>
  <c r="H358" i="2" s="1"/>
  <c r="K200" i="2"/>
  <c r="K196" i="2" s="1"/>
  <c r="L250" i="2"/>
  <c r="K304" i="2"/>
  <c r="G721" i="1"/>
  <c r="G720" i="1" s="1"/>
  <c r="H281" i="1"/>
  <c r="N111" i="1"/>
  <c r="N139" i="1"/>
  <c r="N895" i="1"/>
  <c r="N894" i="1" s="1"/>
  <c r="N893" i="1" s="1"/>
  <c r="E81" i="2"/>
  <c r="E80" i="2" s="1"/>
  <c r="E79" i="2" s="1"/>
  <c r="F243" i="2"/>
  <c r="H255" i="2"/>
  <c r="H321" i="2"/>
  <c r="H395" i="2"/>
  <c r="I454" i="2"/>
  <c r="K41" i="2"/>
  <c r="K242" i="2"/>
  <c r="N310" i="1"/>
  <c r="F170" i="2"/>
  <c r="H339" i="2"/>
  <c r="H338" i="2" s="1"/>
  <c r="J892" i="1"/>
  <c r="N84" i="1"/>
  <c r="M472" i="1"/>
  <c r="M519" i="1"/>
  <c r="M515" i="1" s="1"/>
  <c r="M514" i="1" s="1"/>
  <c r="M513" i="1" s="1"/>
  <c r="M504" i="1" s="1"/>
  <c r="M503" i="1" s="1"/>
  <c r="M562" i="1"/>
  <c r="F306" i="2"/>
  <c r="F454" i="2"/>
  <c r="I92" i="2"/>
  <c r="I91" i="2" s="1"/>
  <c r="I90" i="2" s="1"/>
  <c r="I161" i="2"/>
  <c r="K305" i="2"/>
  <c r="K339" i="2"/>
  <c r="K338" i="2" s="1"/>
  <c r="L353" i="2"/>
  <c r="L352" i="2" s="1"/>
  <c r="L351" i="2" s="1"/>
  <c r="L350" i="2" s="1"/>
  <c r="L444" i="2"/>
  <c r="K188" i="2"/>
  <c r="K187" i="2" s="1"/>
  <c r="E41" i="2"/>
  <c r="F81" i="2"/>
  <c r="F80" i="2" s="1"/>
  <c r="E395" i="2"/>
  <c r="F34" i="2"/>
  <c r="H53" i="2"/>
  <c r="H40" i="2" s="1"/>
  <c r="E99" i="2"/>
  <c r="E98" i="2" s="1"/>
  <c r="E295" i="2"/>
  <c r="E352" i="2"/>
  <c r="E351" i="2" s="1"/>
  <c r="F272" i="2"/>
  <c r="E13" i="2"/>
  <c r="E91" i="2"/>
  <c r="E90" i="2" s="1"/>
  <c r="E272" i="2"/>
  <c r="E271" i="2" s="1"/>
  <c r="E479" i="2"/>
  <c r="F92" i="2"/>
  <c r="F91" i="2" s="1"/>
  <c r="F90" i="2" s="1"/>
  <c r="F419" i="2"/>
  <c r="F418" i="2" s="1"/>
  <c r="F417" i="2" s="1"/>
  <c r="F444" i="2"/>
  <c r="F423" i="2" s="1"/>
  <c r="I42" i="2"/>
  <c r="I81" i="2"/>
  <c r="H350" i="2"/>
  <c r="K109" i="2"/>
  <c r="K108" i="2" s="1"/>
  <c r="K79" i="2" s="1"/>
  <c r="K272" i="2"/>
  <c r="K374" i="2"/>
  <c r="K373" i="2" s="1"/>
  <c r="L479" i="2"/>
  <c r="F216" i="2"/>
  <c r="F215" i="2" s="1"/>
  <c r="F214" i="2" s="1"/>
  <c r="F353" i="2"/>
  <c r="F484" i="2"/>
  <c r="H41" i="2"/>
  <c r="H81" i="2"/>
  <c r="H80" i="2" s="1"/>
  <c r="H233" i="2"/>
  <c r="H242" i="2"/>
  <c r="I250" i="2"/>
  <c r="H263" i="2"/>
  <c r="H262" i="2" s="1"/>
  <c r="H272" i="2"/>
  <c r="I333" i="2"/>
  <c r="H374" i="2"/>
  <c r="H373" i="2" s="1"/>
  <c r="I424" i="2"/>
  <c r="I423" i="2" s="1"/>
  <c r="H464" i="2"/>
  <c r="L13" i="2"/>
  <c r="K132" i="2"/>
  <c r="K160" i="2"/>
  <c r="K156" i="2" s="1"/>
  <c r="L170" i="2"/>
  <c r="L169" i="2" s="1"/>
  <c r="L187" i="2"/>
  <c r="L233" i="2"/>
  <c r="K255" i="2"/>
  <c r="K262" i="2"/>
  <c r="L272" i="2"/>
  <c r="L271" i="2" s="1"/>
  <c r="K277" i="2"/>
  <c r="L327" i="2"/>
  <c r="L326" i="2" s="1"/>
  <c r="L424" i="2"/>
  <c r="L423" i="2" s="1"/>
  <c r="K494" i="2"/>
  <c r="F13" i="2"/>
  <c r="F164" i="2"/>
  <c r="F182" i="2"/>
  <c r="F181" i="2" s="1"/>
  <c r="F180" i="2" s="1"/>
  <c r="F224" i="2"/>
  <c r="F359" i="2"/>
  <c r="F358" i="2" s="1"/>
  <c r="F458" i="2"/>
  <c r="F457" i="2" s="1"/>
  <c r="H13" i="2"/>
  <c r="H26" i="2"/>
  <c r="H109" i="2"/>
  <c r="H108" i="2" s="1"/>
  <c r="H187" i="2"/>
  <c r="H250" i="2"/>
  <c r="I272" i="2"/>
  <c r="I271" i="2" s="1"/>
  <c r="H277" i="2"/>
  <c r="I321" i="2"/>
  <c r="H333" i="2"/>
  <c r="H320" i="2" s="1"/>
  <c r="H319" i="2" s="1"/>
  <c r="I353" i="2"/>
  <c r="I402" i="2"/>
  <c r="I395" i="2" s="1"/>
  <c r="H407" i="2"/>
  <c r="I419" i="2"/>
  <c r="I418" i="2" s="1"/>
  <c r="I417" i="2" s="1"/>
  <c r="H479" i="2"/>
  <c r="L42" i="2"/>
  <c r="K81" i="2"/>
  <c r="K80" i="2" s="1"/>
  <c r="K233" i="2"/>
  <c r="K295" i="2"/>
  <c r="K333" i="2"/>
  <c r="K320" i="2" s="1"/>
  <c r="K319" i="2" s="1"/>
  <c r="L320" i="2"/>
  <c r="K395" i="2"/>
  <c r="L419" i="2"/>
  <c r="L418" i="2" s="1"/>
  <c r="L417" i="2" s="1"/>
  <c r="L454" i="2"/>
  <c r="L458" i="2"/>
  <c r="L457" i="2" s="1"/>
  <c r="K464" i="2"/>
  <c r="F169" i="2"/>
  <c r="I164" i="2"/>
  <c r="I160" i="2"/>
  <c r="I156" i="2" s="1"/>
  <c r="L164" i="2"/>
  <c r="I384" i="2"/>
  <c r="K53" i="2"/>
  <c r="K40" i="2"/>
  <c r="F250" i="2"/>
  <c r="H282" i="2"/>
  <c r="K423" i="2"/>
  <c r="K422" i="2" s="1"/>
  <c r="H423" i="2"/>
  <c r="K452" i="1"/>
  <c r="K451" i="1" s="1"/>
  <c r="K450" i="1" s="1"/>
  <c r="M139" i="1"/>
  <c r="G888" i="1"/>
  <c r="G887" i="1" s="1"/>
  <c r="G886" i="1" s="1"/>
  <c r="G925" i="1"/>
  <c r="N764" i="1"/>
  <c r="N763" i="1" s="1"/>
  <c r="G764" i="1"/>
  <c r="G763" i="1" s="1"/>
  <c r="H900" i="1"/>
  <c r="H899" i="1" s="1"/>
  <c r="H898" i="1" s="1"/>
  <c r="K238" i="1"/>
  <c r="K441" i="1"/>
  <c r="K440" i="1" s="1"/>
  <c r="K439" i="1" s="1"/>
  <c r="M36" i="1"/>
  <c r="M35" i="1" s="1"/>
  <c r="M358" i="1"/>
  <c r="M357" i="1" s="1"/>
  <c r="M356" i="1" s="1"/>
  <c r="M355" i="1" s="1"/>
  <c r="M354" i="1" s="1"/>
  <c r="M452" i="1"/>
  <c r="M451" i="1" s="1"/>
  <c r="M450" i="1" s="1"/>
  <c r="N889" i="1"/>
  <c r="M904" i="1"/>
  <c r="M888" i="1"/>
  <c r="M887" i="1" s="1"/>
  <c r="M886" i="1" s="1"/>
  <c r="M885" i="1" s="1"/>
  <c r="M874" i="1" s="1"/>
  <c r="M925" i="1"/>
  <c r="H305" i="1"/>
  <c r="H316" i="1"/>
  <c r="H647" i="1"/>
  <c r="H655" i="1"/>
  <c r="H654" i="1" s="1"/>
  <c r="H653" i="1" s="1"/>
  <c r="H765" i="1"/>
  <c r="H764" i="1" s="1"/>
  <c r="H763" i="1" s="1"/>
  <c r="H811" i="1"/>
  <c r="K195" i="1"/>
  <c r="K194" i="1" s="1"/>
  <c r="K193" i="1" s="1"/>
  <c r="J358" i="1"/>
  <c r="J357" i="1" s="1"/>
  <c r="J356" i="1" s="1"/>
  <c r="J355" i="1" s="1"/>
  <c r="J354" i="1" s="1"/>
  <c r="K562" i="1"/>
  <c r="K561" i="1" s="1"/>
  <c r="J888" i="1"/>
  <c r="J887" i="1" s="1"/>
  <c r="J886" i="1" s="1"/>
  <c r="J925" i="1"/>
  <c r="J904" i="1"/>
  <c r="J885" i="1" s="1"/>
  <c r="M289" i="1"/>
  <c r="M328" i="1"/>
  <c r="N904" i="1"/>
  <c r="K647" i="1"/>
  <c r="J654" i="1"/>
  <c r="J676" i="1"/>
  <c r="J675" i="1" s="1"/>
  <c r="J674" i="1" s="1"/>
  <c r="M315" i="1"/>
  <c r="M676" i="1"/>
  <c r="M675" i="1" s="1"/>
  <c r="M674" i="1" s="1"/>
  <c r="M911" i="1"/>
  <c r="M910" i="1" s="1"/>
  <c r="M909" i="1" s="1"/>
  <c r="H684" i="1"/>
  <c r="H683" i="1" s="1"/>
  <c r="H682" i="1" s="1"/>
  <c r="J281" i="1"/>
  <c r="M305" i="1"/>
  <c r="M310" i="1"/>
  <c r="M684" i="1"/>
  <c r="M683" i="1" s="1"/>
  <c r="M682" i="1" s="1"/>
  <c r="M673" i="1" s="1"/>
  <c r="M672" i="1" s="1"/>
  <c r="M758" i="1"/>
  <c r="M757" i="1" s="1"/>
  <c r="N900" i="1"/>
  <c r="N899" i="1" s="1"/>
  <c r="N898" i="1" s="1"/>
  <c r="G811" i="1"/>
  <c r="G804" i="1" s="1"/>
  <c r="J36" i="1"/>
  <c r="J35" i="1" s="1"/>
  <c r="J34" i="1" s="1"/>
  <c r="J33" i="1" s="1"/>
  <c r="G859" i="1"/>
  <c r="G858" i="1" s="1"/>
  <c r="G857" i="1" s="1"/>
  <c r="G856" i="1" s="1"/>
  <c r="G631" i="1"/>
  <c r="G630" i="1" s="1"/>
  <c r="G629" i="1" s="1"/>
  <c r="G628" i="1" s="1"/>
  <c r="G892" i="1"/>
  <c r="H911" i="1"/>
  <c r="H910" i="1" s="1"/>
  <c r="H909" i="1" s="1"/>
  <c r="K650" i="1"/>
  <c r="K684" i="1"/>
  <c r="K683" i="1" s="1"/>
  <c r="K682" i="1" s="1"/>
  <c r="M195" i="1"/>
  <c r="M194" i="1" s="1"/>
  <c r="M193" i="1" s="1"/>
  <c r="M210" i="1"/>
  <c r="M209" i="1" s="1"/>
  <c r="M208" i="1" s="1"/>
  <c r="M384" i="1"/>
  <c r="M383" i="1" s="1"/>
  <c r="M580" i="1"/>
  <c r="M576" i="1" s="1"/>
  <c r="N650" i="1"/>
  <c r="M744" i="1"/>
  <c r="M743" i="1" s="1"/>
  <c r="M732" i="1" s="1"/>
  <c r="M731" i="1" s="1"/>
  <c r="M811" i="1"/>
  <c r="M859" i="1"/>
  <c r="M858" i="1" s="1"/>
  <c r="M857" i="1" s="1"/>
  <c r="M856" i="1" s="1"/>
  <c r="M892" i="1"/>
  <c r="H772" i="1"/>
  <c r="H771" i="1" s="1"/>
  <c r="M110" i="1"/>
  <c r="M109" i="1" s="1"/>
  <c r="M108" i="1" s="1"/>
  <c r="G328" i="1"/>
  <c r="G613" i="1"/>
  <c r="G612" i="1" s="1"/>
  <c r="N110" i="1"/>
  <c r="N109" i="1" s="1"/>
  <c r="N108" i="1" s="1"/>
  <c r="G238" i="1"/>
  <c r="G234" i="1" s="1"/>
  <c r="G233" i="1" s="1"/>
  <c r="G232" i="1" s="1"/>
  <c r="G562" i="1"/>
  <c r="G561" i="1" s="1"/>
  <c r="H848" i="1"/>
  <c r="H847" i="1" s="1"/>
  <c r="H868" i="1"/>
  <c r="H867" i="1" s="1"/>
  <c r="H866" i="1" s="1"/>
  <c r="H865" i="1" s="1"/>
  <c r="H864" i="1" s="1"/>
  <c r="H889" i="1"/>
  <c r="K84" i="1"/>
  <c r="J139" i="1"/>
  <c r="J562" i="1"/>
  <c r="K613" i="1"/>
  <c r="K612" i="1" s="1"/>
  <c r="N195" i="1"/>
  <c r="N194" i="1" s="1"/>
  <c r="N193" i="1" s="1"/>
  <c r="M613" i="1"/>
  <c r="M612" i="1" s="1"/>
  <c r="N709" i="1"/>
  <c r="N708" i="1" s="1"/>
  <c r="N707" i="1" s="1"/>
  <c r="N706" i="1" s="1"/>
  <c r="N705" i="1" s="1"/>
  <c r="N704" i="1" s="1"/>
  <c r="M786" i="1"/>
  <c r="M785" i="1" s="1"/>
  <c r="M784" i="1" s="1"/>
  <c r="M783" i="1" s="1"/>
  <c r="M782" i="1" s="1"/>
  <c r="N677" i="1"/>
  <c r="N676" i="1" s="1"/>
  <c r="N675" i="1" s="1"/>
  <c r="N674" i="1" s="1"/>
  <c r="N673" i="1" s="1"/>
  <c r="N672" i="1" s="1"/>
  <c r="H84" i="1"/>
  <c r="M642" i="1"/>
  <c r="M641" i="1" s="1"/>
  <c r="G110" i="1"/>
  <c r="G109" i="1" s="1"/>
  <c r="G108" i="1" s="1"/>
  <c r="H613" i="1"/>
  <c r="H612" i="1" s="1"/>
  <c r="H562" i="1"/>
  <c r="H561" i="1" s="1"/>
  <c r="G676" i="1"/>
  <c r="G675" i="1" s="1"/>
  <c r="G674" i="1" s="1"/>
  <c r="G786" i="1"/>
  <c r="G785" i="1" s="1"/>
  <c r="G784" i="1" s="1"/>
  <c r="G783" i="1" s="1"/>
  <c r="G782" i="1" s="1"/>
  <c r="K328" i="1"/>
  <c r="M378" i="1"/>
  <c r="M367" i="1" s="1"/>
  <c r="M366" i="1" s="1"/>
  <c r="N613" i="1"/>
  <c r="N612" i="1" s="1"/>
  <c r="N738" i="1"/>
  <c r="N737" i="1" s="1"/>
  <c r="K289" i="1"/>
  <c r="K288" i="1" s="1"/>
  <c r="K287" i="1" s="1"/>
  <c r="K286" i="1" s="1"/>
  <c r="J580" i="1"/>
  <c r="J576" i="1" s="1"/>
  <c r="J642" i="1"/>
  <c r="J641" i="1" s="1"/>
  <c r="J684" i="1"/>
  <c r="J683" i="1" s="1"/>
  <c r="J682" i="1" s="1"/>
  <c r="K738" i="1"/>
  <c r="K737" i="1" s="1"/>
  <c r="J811" i="1"/>
  <c r="J804" i="1" s="1"/>
  <c r="K879" i="1"/>
  <c r="J911" i="1"/>
  <c r="J910" i="1" s="1"/>
  <c r="J909" i="1" s="1"/>
  <c r="M73" i="1"/>
  <c r="M72" i="1" s="1"/>
  <c r="M71" i="1" s="1"/>
  <c r="M281" i="1"/>
  <c r="N328" i="1"/>
  <c r="N562" i="1"/>
  <c r="N561" i="1" s="1"/>
  <c r="N647" i="1"/>
  <c r="M654" i="1"/>
  <c r="M653" i="1" s="1"/>
  <c r="M665" i="1"/>
  <c r="M664" i="1" s="1"/>
  <c r="M843" i="1"/>
  <c r="M842" i="1" s="1"/>
  <c r="M836" i="1" s="1"/>
  <c r="N848" i="1"/>
  <c r="N847" i="1" s="1"/>
  <c r="N892" i="1"/>
  <c r="H650" i="1"/>
  <c r="H677" i="1"/>
  <c r="H676" i="1" s="1"/>
  <c r="H675" i="1" s="1"/>
  <c r="H674" i="1" s="1"/>
  <c r="H758" i="1"/>
  <c r="H757" i="1" s="1"/>
  <c r="H786" i="1"/>
  <c r="H785" i="1" s="1"/>
  <c r="H784" i="1" s="1"/>
  <c r="H783" i="1" s="1"/>
  <c r="H782" i="1" s="1"/>
  <c r="J73" i="1"/>
  <c r="J72" i="1" s="1"/>
  <c r="J71" i="1" s="1"/>
  <c r="J110" i="1"/>
  <c r="J109" i="1" s="1"/>
  <c r="J108" i="1" s="1"/>
  <c r="J169" i="1"/>
  <c r="J168" i="1" s="1"/>
  <c r="J167" i="1" s="1"/>
  <c r="J166" i="1" s="1"/>
  <c r="J195" i="1"/>
  <c r="J194" i="1" s="1"/>
  <c r="J193" i="1" s="1"/>
  <c r="K234" i="1"/>
  <c r="K233" i="1" s="1"/>
  <c r="K232" i="1" s="1"/>
  <c r="J238" i="1"/>
  <c r="J234" i="1" s="1"/>
  <c r="J233" i="1" s="1"/>
  <c r="J232" i="1" s="1"/>
  <c r="J328" i="1"/>
  <c r="J613" i="1"/>
  <c r="J612" i="1" s="1"/>
  <c r="K765" i="1"/>
  <c r="K764" i="1" s="1"/>
  <c r="K763" i="1" s="1"/>
  <c r="K889" i="1"/>
  <c r="M15" i="1"/>
  <c r="M14" i="1" s="1"/>
  <c r="M127" i="1"/>
  <c r="M126" i="1" s="1"/>
  <c r="M120" i="1" s="1"/>
  <c r="M238" i="1"/>
  <c r="M234" i="1" s="1"/>
  <c r="M233" i="1" s="1"/>
  <c r="M232" i="1" s="1"/>
  <c r="N305" i="1"/>
  <c r="M420" i="1"/>
  <c r="M416" i="1" s="1"/>
  <c r="M415" i="1" s="1"/>
  <c r="M561" i="1"/>
  <c r="N655" i="1"/>
  <c r="N654" i="1" s="1"/>
  <c r="N653" i="1" s="1"/>
  <c r="N37" i="1"/>
  <c r="H169" i="2"/>
  <c r="I182" i="2"/>
  <c r="I181" i="2" s="1"/>
  <c r="I180" i="2" s="1"/>
  <c r="K169" i="2"/>
  <c r="I65" i="2"/>
  <c r="I242" i="2"/>
  <c r="I306" i="2"/>
  <c r="I305" i="2" s="1"/>
  <c r="I327" i="2"/>
  <c r="I326" i="2" s="1"/>
  <c r="I320" i="2" s="1"/>
  <c r="K12" i="2"/>
  <c r="L34" i="2"/>
  <c r="L160" i="2"/>
  <c r="L156" i="2" s="1"/>
  <c r="L306" i="2"/>
  <c r="L305" i="2" s="1"/>
  <c r="F60" i="2"/>
  <c r="F65" i="2"/>
  <c r="F340" i="2"/>
  <c r="I131" i="2"/>
  <c r="H312" i="2"/>
  <c r="H304" i="2" s="1"/>
  <c r="I340" i="2"/>
  <c r="L65" i="2"/>
  <c r="K131" i="2"/>
  <c r="J216" i="1"/>
  <c r="J215" i="1" s="1"/>
  <c r="H323" i="1"/>
  <c r="K111" i="1"/>
  <c r="I27" i="2"/>
  <c r="I31" i="2"/>
  <c r="I60" i="2"/>
  <c r="L60" i="2"/>
  <c r="F200" i="2"/>
  <c r="F196" i="2" s="1"/>
  <c r="F27" i="2"/>
  <c r="F31" i="2"/>
  <c r="I34" i="2"/>
  <c r="L27" i="2"/>
  <c r="L207" i="2"/>
  <c r="K207" i="2"/>
  <c r="I207" i="2"/>
  <c r="E207" i="2"/>
  <c r="F187" i="2"/>
  <c r="M13" i="1"/>
  <c r="M12" i="1" s="1"/>
  <c r="K74" i="1"/>
  <c r="M250" i="1"/>
  <c r="M249" i="1" s="1"/>
  <c r="M243" i="1" s="1"/>
  <c r="H136" i="1"/>
  <c r="H127" i="1" s="1"/>
  <c r="H170" i="1"/>
  <c r="H169" i="1" s="1"/>
  <c r="H168" i="1" s="1"/>
  <c r="H485" i="1"/>
  <c r="H484" i="1" s="1"/>
  <c r="H483" i="1" s="1"/>
  <c r="H482" i="1" s="1"/>
  <c r="H481" i="1" s="1"/>
  <c r="J250" i="1"/>
  <c r="J249" i="1" s="1"/>
  <c r="J243" i="1" s="1"/>
  <c r="M269" i="1"/>
  <c r="M340" i="1"/>
  <c r="M339" i="1" s="1"/>
  <c r="N583" i="1"/>
  <c r="N580" i="1" s="1"/>
  <c r="N576" i="1" s="1"/>
  <c r="G428" i="1"/>
  <c r="G427" i="1" s="1"/>
  <c r="G426" i="1" s="1"/>
  <c r="G425" i="1" s="1"/>
  <c r="N87" i="1"/>
  <c r="N136" i="1"/>
  <c r="N162" i="1"/>
  <c r="N161" i="1" s="1"/>
  <c r="N160" i="1" s="1"/>
  <c r="N155" i="1" s="1"/>
  <c r="N154" i="1" s="1"/>
  <c r="N420" i="1"/>
  <c r="N416" i="1" s="1"/>
  <c r="N415" i="1" s="1"/>
  <c r="N409" i="1" s="1"/>
  <c r="H37" i="1"/>
  <c r="H36" i="1" s="1"/>
  <c r="H35" i="1" s="1"/>
  <c r="H34" i="1" s="1"/>
  <c r="H33" i="1" s="1"/>
  <c r="H74" i="1"/>
  <c r="J323" i="1"/>
  <c r="J420" i="1"/>
  <c r="G184" i="1"/>
  <c r="G183" i="1" s="1"/>
  <c r="G182" i="1" s="1"/>
  <c r="G181" i="1" s="1"/>
  <c r="G216" i="1"/>
  <c r="G215" i="1" s="1"/>
  <c r="G420" i="1"/>
  <c r="G416" i="1" s="1"/>
  <c r="G415" i="1" s="1"/>
  <c r="G409" i="1" s="1"/>
  <c r="K219" i="1"/>
  <c r="K218" i="1" s="1"/>
  <c r="K217" i="1" s="1"/>
  <c r="N485" i="1"/>
  <c r="N484" i="1" s="1"/>
  <c r="N483" i="1" s="1"/>
  <c r="N482" i="1" s="1"/>
  <c r="N481" i="1" s="1"/>
  <c r="H123" i="1"/>
  <c r="H122" i="1" s="1"/>
  <c r="H121" i="1" s="1"/>
  <c r="H201" i="1"/>
  <c r="H200" i="1" s="1"/>
  <c r="N340" i="1"/>
  <c r="N339" i="1" s="1"/>
  <c r="H509" i="1"/>
  <c r="H508" i="1" s="1"/>
  <c r="H507" i="1" s="1"/>
  <c r="H506" i="1" s="1"/>
  <c r="H505" i="1" s="1"/>
  <c r="G146" i="1"/>
  <c r="J66" i="1"/>
  <c r="J65" i="1" s="1"/>
  <c r="J64" i="1" s="1"/>
  <c r="M146" i="1"/>
  <c r="N477" i="1"/>
  <c r="N476" i="1" s="1"/>
  <c r="N475" i="1" s="1"/>
  <c r="N474" i="1" s="1"/>
  <c r="N473" i="1" s="1"/>
  <c r="G250" i="1"/>
  <c r="G249" i="1" s="1"/>
  <c r="G243" i="1" s="1"/>
  <c r="K123" i="1"/>
  <c r="K122" i="1" s="1"/>
  <c r="K121" i="1" s="1"/>
  <c r="K323" i="1"/>
  <c r="N18" i="1"/>
  <c r="N15" i="1" s="1"/>
  <c r="N14" i="1" s="1"/>
  <c r="N13" i="1" s="1"/>
  <c r="N12" i="1" s="1"/>
  <c r="M66" i="1"/>
  <c r="M65" i="1" s="1"/>
  <c r="M64" i="1" s="1"/>
  <c r="N146" i="1"/>
  <c r="M167" i="1"/>
  <c r="M166" i="1" s="1"/>
  <c r="M184" i="1"/>
  <c r="M183" i="1" s="1"/>
  <c r="M182" i="1" s="1"/>
  <c r="M181" i="1" s="1"/>
  <c r="N201" i="1"/>
  <c r="N200" i="1" s="1"/>
  <c r="M288" i="1"/>
  <c r="M287" i="1" s="1"/>
  <c r="M286" i="1" s="1"/>
  <c r="H177" i="1"/>
  <c r="H176" i="1" s="1"/>
  <c r="H175" i="1" s="1"/>
  <c r="H219" i="1"/>
  <c r="H218" i="1" s="1"/>
  <c r="H217" i="1" s="1"/>
  <c r="H18" i="1"/>
  <c r="H15" i="1" s="1"/>
  <c r="H14" i="1" s="1"/>
  <c r="H13" i="1" s="1"/>
  <c r="H12" i="1" s="1"/>
  <c r="H87" i="1"/>
  <c r="H210" i="1"/>
  <c r="H209" i="1" s="1"/>
  <c r="H208" i="1" s="1"/>
  <c r="J210" i="1"/>
  <c r="J209" i="1" s="1"/>
  <c r="J208" i="1" s="1"/>
  <c r="K210" i="1"/>
  <c r="K209" i="1" s="1"/>
  <c r="K208" i="1" s="1"/>
  <c r="J263" i="1"/>
  <c r="J262" i="1" s="1"/>
  <c r="J269" i="1"/>
  <c r="J268" i="1" s="1"/>
  <c r="J340" i="1"/>
  <c r="J339" i="1" s="1"/>
  <c r="K428" i="1"/>
  <c r="K427" i="1" s="1"/>
  <c r="K426" i="1" s="1"/>
  <c r="K425" i="1" s="1"/>
  <c r="K634" i="1"/>
  <c r="K631" i="1" s="1"/>
  <c r="K630" i="1" s="1"/>
  <c r="K629" i="1" s="1"/>
  <c r="K628" i="1" s="1"/>
  <c r="M34" i="1"/>
  <c r="M33" i="1" s="1"/>
  <c r="N170" i="1"/>
  <c r="N169" i="1" s="1"/>
  <c r="N168" i="1" s="1"/>
  <c r="N219" i="1"/>
  <c r="N218" i="1" s="1"/>
  <c r="N217" i="1" s="1"/>
  <c r="N216" i="1" s="1"/>
  <c r="N215" i="1" s="1"/>
  <c r="M263" i="1"/>
  <c r="M262" i="1" s="1"/>
  <c r="N323" i="1"/>
  <c r="M428" i="1"/>
  <c r="M427" i="1" s="1"/>
  <c r="M426" i="1" s="1"/>
  <c r="M425" i="1" s="1"/>
  <c r="N643" i="1"/>
  <c r="K250" i="1"/>
  <c r="K249" i="1" s="1"/>
  <c r="K243" i="1" s="1"/>
  <c r="M409" i="1"/>
  <c r="N634" i="1"/>
  <c r="N631" i="1" s="1"/>
  <c r="N630" i="1" s="1"/>
  <c r="N629" i="1" s="1"/>
  <c r="N628" i="1" s="1"/>
  <c r="G263" i="1"/>
  <c r="G262" i="1" s="1"/>
  <c r="G323" i="1"/>
  <c r="H643" i="1"/>
  <c r="H709" i="1"/>
  <c r="H708" i="1" s="1"/>
  <c r="H707" i="1" s="1"/>
  <c r="H706" i="1" s="1"/>
  <c r="H705" i="1" s="1"/>
  <c r="H704" i="1" s="1"/>
  <c r="K18" i="1"/>
  <c r="K15" i="1" s="1"/>
  <c r="K14" i="1" s="1"/>
  <c r="K13" i="1" s="1"/>
  <c r="K12" i="1" s="1"/>
  <c r="K37" i="1"/>
  <c r="K36" i="1" s="1"/>
  <c r="K35" i="1" s="1"/>
  <c r="K34" i="1" s="1"/>
  <c r="K33" i="1" s="1"/>
  <c r="K66" i="1"/>
  <c r="K65" i="1" s="1"/>
  <c r="K64" i="1" s="1"/>
  <c r="K87" i="1"/>
  <c r="J146" i="1"/>
  <c r="K177" i="1"/>
  <c r="K176" i="1" s="1"/>
  <c r="K175" i="1" s="1"/>
  <c r="K184" i="1"/>
  <c r="K183" i="1" s="1"/>
  <c r="K182" i="1" s="1"/>
  <c r="K181" i="1" s="1"/>
  <c r="K643" i="1"/>
  <c r="N66" i="1"/>
  <c r="N65" i="1" s="1"/>
  <c r="N64" i="1" s="1"/>
  <c r="N74" i="1"/>
  <c r="N123" i="1"/>
  <c r="N122" i="1" s="1"/>
  <c r="N121" i="1" s="1"/>
  <c r="N177" i="1"/>
  <c r="N176" i="1" s="1"/>
  <c r="N175" i="1" s="1"/>
  <c r="N184" i="1"/>
  <c r="N183" i="1" s="1"/>
  <c r="N182" i="1" s="1"/>
  <c r="N181" i="1" s="1"/>
  <c r="M599" i="1"/>
  <c r="M595" i="1" s="1"/>
  <c r="N721" i="1"/>
  <c r="N720" i="1" s="1"/>
  <c r="N713" i="1" s="1"/>
  <c r="M201" i="1"/>
  <c r="M200" i="1" s="1"/>
  <c r="L99" i="2"/>
  <c r="L98" i="2" s="1"/>
  <c r="L109" i="2"/>
  <c r="L108" i="2" s="1"/>
  <c r="K224" i="2"/>
  <c r="K223" i="2" s="1"/>
  <c r="K416" i="2"/>
  <c r="L182" i="2"/>
  <c r="L181" i="2" s="1"/>
  <c r="L180" i="2" s="1"/>
  <c r="L224" i="2"/>
  <c r="L242" i="2"/>
  <c r="L255" i="2"/>
  <c r="L263" i="2"/>
  <c r="L262" i="2" s="1"/>
  <c r="K283" i="2"/>
  <c r="K282" i="2" s="1"/>
  <c r="L312" i="2"/>
  <c r="K350" i="2"/>
  <c r="L374" i="2"/>
  <c r="L373" i="2" s="1"/>
  <c r="K384" i="2"/>
  <c r="K383" i="2" s="1"/>
  <c r="L395" i="2"/>
  <c r="K479" i="2"/>
  <c r="L494" i="2"/>
  <c r="L509" i="2" s="1"/>
  <c r="L132" i="2"/>
  <c r="L131" i="2" s="1"/>
  <c r="L200" i="2"/>
  <c r="L196" i="2" s="1"/>
  <c r="L384" i="2"/>
  <c r="H494" i="2"/>
  <c r="H509" i="2" s="1"/>
  <c r="H12" i="2"/>
  <c r="I170" i="2"/>
  <c r="I169" i="2" s="1"/>
  <c r="I196" i="2"/>
  <c r="I233" i="2"/>
  <c r="I262" i="2"/>
  <c r="I407" i="2"/>
  <c r="I80" i="2"/>
  <c r="H99" i="2"/>
  <c r="H98" i="2" s="1"/>
  <c r="H79" i="2" s="1"/>
  <c r="I110" i="2"/>
  <c r="I109" i="2" s="1"/>
  <c r="I108" i="2" s="1"/>
  <c r="I187" i="2"/>
  <c r="H207" i="2"/>
  <c r="I224" i="2"/>
  <c r="I359" i="2"/>
  <c r="I358" i="2" s="1"/>
  <c r="H457" i="2"/>
  <c r="H422" i="2" s="1"/>
  <c r="H416" i="2" s="1"/>
  <c r="H132" i="2"/>
  <c r="H131" i="2" s="1"/>
  <c r="H160" i="2"/>
  <c r="H156" i="2" s="1"/>
  <c r="I255" i="2"/>
  <c r="I295" i="2"/>
  <c r="I312" i="2"/>
  <c r="I304" i="2" s="1"/>
  <c r="I374" i="2"/>
  <c r="I373" i="2" s="1"/>
  <c r="H384" i="2"/>
  <c r="I457" i="2"/>
  <c r="E494" i="2"/>
  <c r="E423" i="2"/>
  <c r="E464" i="2"/>
  <c r="F395" i="2"/>
  <c r="E384" i="2"/>
  <c r="F384" i="2"/>
  <c r="F374" i="2"/>
  <c r="F373" i="2" s="1"/>
  <c r="E374" i="2"/>
  <c r="E373" i="2" s="1"/>
  <c r="E359" i="2"/>
  <c r="E358" i="2" s="1"/>
  <c r="E326" i="2"/>
  <c r="E333" i="2"/>
  <c r="F326" i="2"/>
  <c r="E321" i="2"/>
  <c r="F321" i="2"/>
  <c r="E305" i="2"/>
  <c r="E312" i="2"/>
  <c r="F277" i="2"/>
  <c r="F263" i="2"/>
  <c r="F262" i="2" s="1"/>
  <c r="F255" i="2"/>
  <c r="E255" i="2"/>
  <c r="F242" i="2"/>
  <c r="E242" i="2"/>
  <c r="F233" i="2"/>
  <c r="E233" i="2"/>
  <c r="E224" i="2"/>
  <c r="F207" i="2"/>
  <c r="E200" i="2"/>
  <c r="E196" i="2" s="1"/>
  <c r="E187" i="2"/>
  <c r="E160" i="2"/>
  <c r="E156" i="2" s="1"/>
  <c r="F160" i="2"/>
  <c r="F156" i="2" s="1"/>
  <c r="E170" i="2"/>
  <c r="E169" i="2" s="1"/>
  <c r="F132" i="2"/>
  <c r="F131" i="2" s="1"/>
  <c r="E132" i="2"/>
  <c r="E131" i="2" s="1"/>
  <c r="E109" i="2"/>
  <c r="E108" i="2" s="1"/>
  <c r="F109" i="2"/>
  <c r="F108" i="2" s="1"/>
  <c r="E53" i="2"/>
  <c r="E40" i="2" s="1"/>
  <c r="E26" i="2"/>
  <c r="E12" i="2" s="1"/>
  <c r="E283" i="2"/>
  <c r="E339" i="2"/>
  <c r="E338" i="2" s="1"/>
  <c r="M155" i="1"/>
  <c r="M154" i="1" s="1"/>
  <c r="M216" i="1"/>
  <c r="M215" i="1" s="1"/>
  <c r="N238" i="1"/>
  <c r="N234" i="1" s="1"/>
  <c r="N233" i="1" s="1"/>
  <c r="N232" i="1" s="1"/>
  <c r="N127" i="1"/>
  <c r="N126" i="1" s="1"/>
  <c r="N250" i="1"/>
  <c r="N249" i="1" s="1"/>
  <c r="N243" i="1" s="1"/>
  <c r="N289" i="1"/>
  <c r="N288" i="1" s="1"/>
  <c r="N287" i="1" s="1"/>
  <c r="N286" i="1" s="1"/>
  <c r="N358" i="1"/>
  <c r="N357" i="1" s="1"/>
  <c r="N356" i="1" s="1"/>
  <c r="N355" i="1" s="1"/>
  <c r="N354" i="1" s="1"/>
  <c r="N36" i="1"/>
  <c r="N35" i="1" s="1"/>
  <c r="N34" i="1" s="1"/>
  <c r="N33" i="1" s="1"/>
  <c r="N315" i="1"/>
  <c r="N378" i="1"/>
  <c r="N367" i="1" s="1"/>
  <c r="N366" i="1" s="1"/>
  <c r="N428" i="1"/>
  <c r="N427" i="1" s="1"/>
  <c r="N426" i="1" s="1"/>
  <c r="N425" i="1" s="1"/>
  <c r="N441" i="1"/>
  <c r="N440" i="1" s="1"/>
  <c r="N439" i="1" s="1"/>
  <c r="M713" i="1"/>
  <c r="M471" i="1"/>
  <c r="N519" i="1"/>
  <c r="N515" i="1" s="1"/>
  <c r="N514" i="1" s="1"/>
  <c r="N513" i="1" s="1"/>
  <c r="N599" i="1"/>
  <c r="M439" i="1"/>
  <c r="N452" i="1"/>
  <c r="N451" i="1" s="1"/>
  <c r="N450" i="1" s="1"/>
  <c r="M804" i="1"/>
  <c r="N843" i="1"/>
  <c r="N842" i="1" s="1"/>
  <c r="N836" i="1" s="1"/>
  <c r="N744" i="1"/>
  <c r="N743" i="1" s="1"/>
  <c r="N868" i="1"/>
  <c r="N867" i="1" s="1"/>
  <c r="N866" i="1" s="1"/>
  <c r="N865" i="1" s="1"/>
  <c r="N864" i="1" s="1"/>
  <c r="N786" i="1"/>
  <c r="N785" i="1" s="1"/>
  <c r="N784" i="1" s="1"/>
  <c r="N783" i="1" s="1"/>
  <c r="N782" i="1" s="1"/>
  <c r="N879" i="1"/>
  <c r="N878" i="1" s="1"/>
  <c r="N877" i="1" s="1"/>
  <c r="N876" i="1" s="1"/>
  <c r="N875" i="1" s="1"/>
  <c r="M772" i="1"/>
  <c r="M771" i="1" s="1"/>
  <c r="M764" i="1"/>
  <c r="M763" i="1" s="1"/>
  <c r="M756" i="1" s="1"/>
  <c r="N911" i="1"/>
  <c r="N910" i="1" s="1"/>
  <c r="N909" i="1" s="1"/>
  <c r="H66" i="1"/>
  <c r="H65" i="1" s="1"/>
  <c r="H64" i="1" s="1"/>
  <c r="H428" i="1"/>
  <c r="H427" i="1" s="1"/>
  <c r="H426" i="1" s="1"/>
  <c r="H425" i="1" s="1"/>
  <c r="H384" i="1"/>
  <c r="H383" i="1" s="1"/>
  <c r="H378" i="1" s="1"/>
  <c r="H367" i="1" s="1"/>
  <c r="H366" i="1" s="1"/>
  <c r="K340" i="1"/>
  <c r="K339" i="1" s="1"/>
  <c r="G738" i="1"/>
  <c r="G737" i="1" s="1"/>
  <c r="K216" i="1"/>
  <c r="K215" i="1" s="1"/>
  <c r="K485" i="1"/>
  <c r="K484" i="1" s="1"/>
  <c r="K483" i="1" s="1"/>
  <c r="K482" i="1" s="1"/>
  <c r="K481" i="1" s="1"/>
  <c r="G139" i="1"/>
  <c r="G169" i="1"/>
  <c r="G168" i="1" s="1"/>
  <c r="G167" i="1" s="1"/>
  <c r="G166" i="1" s="1"/>
  <c r="G210" i="1"/>
  <c r="G209" i="1" s="1"/>
  <c r="G208" i="1" s="1"/>
  <c r="G289" i="1"/>
  <c r="G358" i="1"/>
  <c r="G357" i="1" s="1"/>
  <c r="G356" i="1" s="1"/>
  <c r="G355" i="1" s="1"/>
  <c r="G354" i="1" s="1"/>
  <c r="H420" i="1"/>
  <c r="H416" i="1" s="1"/>
  <c r="H415" i="1" s="1"/>
  <c r="H409" i="1" s="1"/>
  <c r="G519" i="1"/>
  <c r="G515" i="1" s="1"/>
  <c r="G514" i="1" s="1"/>
  <c r="G513" i="1" s="1"/>
  <c r="G504" i="1" s="1"/>
  <c r="G503" i="1" s="1"/>
  <c r="G642" i="1"/>
  <c r="G641" i="1" s="1"/>
  <c r="G878" i="1"/>
  <c r="G877" i="1" s="1"/>
  <c r="G876" i="1" s="1"/>
  <c r="G875" i="1" s="1"/>
  <c r="K305" i="1"/>
  <c r="K310" i="1"/>
  <c r="K519" i="1"/>
  <c r="K515" i="1" s="1"/>
  <c r="K514" i="1" s="1"/>
  <c r="K513" i="1" s="1"/>
  <c r="J721" i="1"/>
  <c r="J720" i="1" s="1"/>
  <c r="J713" i="1" s="1"/>
  <c r="J843" i="1"/>
  <c r="J842" i="1" s="1"/>
  <c r="J836" i="1" s="1"/>
  <c r="J201" i="1"/>
  <c r="J200" i="1" s="1"/>
  <c r="K744" i="1"/>
  <c r="K743" i="1" s="1"/>
  <c r="G195" i="1"/>
  <c r="G194" i="1" s="1"/>
  <c r="G193" i="1" s="1"/>
  <c r="H250" i="1"/>
  <c r="H249" i="1" s="1"/>
  <c r="H243" i="1" s="1"/>
  <c r="G281" i="1"/>
  <c r="G340" i="1"/>
  <c r="G339" i="1" s="1"/>
  <c r="H452" i="1"/>
  <c r="H451" i="1" s="1"/>
  <c r="H450" i="1" s="1"/>
  <c r="H111" i="1"/>
  <c r="H289" i="1"/>
  <c r="H288" i="1" s="1"/>
  <c r="H287" i="1" s="1"/>
  <c r="H286" i="1" s="1"/>
  <c r="H583" i="1"/>
  <c r="H580" i="1" s="1"/>
  <c r="H576" i="1" s="1"/>
  <c r="H879" i="1"/>
  <c r="H878" i="1" s="1"/>
  <c r="H877" i="1" s="1"/>
  <c r="H876" i="1" s="1"/>
  <c r="H875" i="1" s="1"/>
  <c r="K136" i="1"/>
  <c r="K127" i="1" s="1"/>
  <c r="K162" i="1"/>
  <c r="K161" i="1" s="1"/>
  <c r="K160" i="1" s="1"/>
  <c r="K155" i="1" s="1"/>
  <c r="K154" i="1" s="1"/>
  <c r="K170" i="1"/>
  <c r="K169" i="1" s="1"/>
  <c r="K168" i="1" s="1"/>
  <c r="K201" i="1"/>
  <c r="K200" i="1" s="1"/>
  <c r="K358" i="1"/>
  <c r="K357" i="1" s="1"/>
  <c r="K356" i="1" s="1"/>
  <c r="K355" i="1" s="1"/>
  <c r="K354" i="1" s="1"/>
  <c r="K420" i="1"/>
  <c r="K416" i="1" s="1"/>
  <c r="K415" i="1" s="1"/>
  <c r="K409" i="1" s="1"/>
  <c r="J428" i="1"/>
  <c r="J427" i="1" s="1"/>
  <c r="J426" i="1" s="1"/>
  <c r="J425" i="1" s="1"/>
  <c r="J599" i="1"/>
  <c r="J595" i="1" s="1"/>
  <c r="J665" i="1"/>
  <c r="J664" i="1" s="1"/>
  <c r="J738" i="1"/>
  <c r="J737" i="1" s="1"/>
  <c r="K758" i="1"/>
  <c r="K757" i="1" s="1"/>
  <c r="J772" i="1"/>
  <c r="J771" i="1" s="1"/>
  <c r="G744" i="1"/>
  <c r="G743" i="1" s="1"/>
  <c r="H139" i="1"/>
  <c r="H146" i="1"/>
  <c r="H162" i="1"/>
  <c r="H161" i="1" s="1"/>
  <c r="H160" i="1" s="1"/>
  <c r="H155" i="1" s="1"/>
  <c r="H154" i="1" s="1"/>
  <c r="H310" i="1"/>
  <c r="H328" i="1"/>
  <c r="H340" i="1"/>
  <c r="H339" i="1" s="1"/>
  <c r="H477" i="1"/>
  <c r="H476" i="1" s="1"/>
  <c r="H475" i="1" s="1"/>
  <c r="H474" i="1" s="1"/>
  <c r="H473" i="1" s="1"/>
  <c r="H634" i="1"/>
  <c r="H631" i="1" s="1"/>
  <c r="H630" i="1" s="1"/>
  <c r="H629" i="1" s="1"/>
  <c r="H628" i="1" s="1"/>
  <c r="H721" i="1"/>
  <c r="H720" i="1" s="1"/>
  <c r="H713" i="1" s="1"/>
  <c r="H895" i="1"/>
  <c r="H894" i="1" s="1"/>
  <c r="H893" i="1" s="1"/>
  <c r="H904" i="1"/>
  <c r="J15" i="1"/>
  <c r="J14" i="1" s="1"/>
  <c r="K146" i="1"/>
  <c r="J310" i="1"/>
  <c r="K315" i="1"/>
  <c r="J315" i="1"/>
  <c r="J384" i="1"/>
  <c r="J383" i="1" s="1"/>
  <c r="J378" i="1" s="1"/>
  <c r="J367" i="1" s="1"/>
  <c r="J366" i="1" s="1"/>
  <c r="J441" i="1"/>
  <c r="J440" i="1" s="1"/>
  <c r="J439" i="1" s="1"/>
  <c r="J452" i="1"/>
  <c r="J451" i="1" s="1"/>
  <c r="J450" i="1" s="1"/>
  <c r="K477" i="1"/>
  <c r="K476" i="1" s="1"/>
  <c r="K475" i="1" s="1"/>
  <c r="K474" i="1" s="1"/>
  <c r="K473" i="1" s="1"/>
  <c r="J519" i="1"/>
  <c r="J515" i="1" s="1"/>
  <c r="J514" i="1" s="1"/>
  <c r="J513" i="1" s="1"/>
  <c r="J504" i="1" s="1"/>
  <c r="J503" i="1" s="1"/>
  <c r="J631" i="1"/>
  <c r="J630" i="1" s="1"/>
  <c r="J629" i="1" s="1"/>
  <c r="J628" i="1" s="1"/>
  <c r="K655" i="1"/>
  <c r="K654" i="1" s="1"/>
  <c r="K653" i="1" s="1"/>
  <c r="K677" i="1"/>
  <c r="J744" i="1"/>
  <c r="J743" i="1" s="1"/>
  <c r="K848" i="1"/>
  <c r="K847" i="1" s="1"/>
  <c r="K843" i="1" s="1"/>
  <c r="K842" i="1" s="1"/>
  <c r="K836" i="1" s="1"/>
  <c r="J859" i="1"/>
  <c r="J858" i="1" s="1"/>
  <c r="J127" i="1"/>
  <c r="J126" i="1" s="1"/>
  <c r="J120" i="1" s="1"/>
  <c r="J184" i="1"/>
  <c r="J183" i="1" s="1"/>
  <c r="J182" i="1" s="1"/>
  <c r="J181" i="1" s="1"/>
  <c r="K583" i="1"/>
  <c r="K580" i="1" s="1"/>
  <c r="K576" i="1" s="1"/>
  <c r="K868" i="1"/>
  <c r="K867" i="1" s="1"/>
  <c r="K866" i="1" s="1"/>
  <c r="K865" i="1" s="1"/>
  <c r="K864" i="1" s="1"/>
  <c r="J786" i="1"/>
  <c r="J785" i="1" s="1"/>
  <c r="J784" i="1" s="1"/>
  <c r="J783" i="1" s="1"/>
  <c r="J782" i="1" s="1"/>
  <c r="K895" i="1"/>
  <c r="K894" i="1" s="1"/>
  <c r="K893" i="1" s="1"/>
  <c r="K900" i="1"/>
  <c r="K899" i="1" s="1"/>
  <c r="K898" i="1" s="1"/>
  <c r="K859" i="1"/>
  <c r="K858" i="1" s="1"/>
  <c r="K857" i="1" s="1"/>
  <c r="K856" i="1" s="1"/>
  <c r="J155" i="1"/>
  <c r="J154" i="1" s="1"/>
  <c r="J13" i="1"/>
  <c r="J12" i="1" s="1"/>
  <c r="K139" i="1"/>
  <c r="K281" i="1"/>
  <c r="J289" i="1"/>
  <c r="J288" i="1" s="1"/>
  <c r="J287" i="1" s="1"/>
  <c r="J286" i="1" s="1"/>
  <c r="J305" i="1"/>
  <c r="J416" i="1"/>
  <c r="J415" i="1" s="1"/>
  <c r="J409" i="1" s="1"/>
  <c r="J472" i="1"/>
  <c r="J471" i="1"/>
  <c r="K721" i="1"/>
  <c r="K720" i="1" s="1"/>
  <c r="K713" i="1" s="1"/>
  <c r="K378" i="1"/>
  <c r="K367" i="1" s="1"/>
  <c r="K366" i="1" s="1"/>
  <c r="J561" i="1"/>
  <c r="K599" i="1"/>
  <c r="J653" i="1"/>
  <c r="J640" i="1" s="1"/>
  <c r="J639" i="1" s="1"/>
  <c r="K676" i="1"/>
  <c r="K675" i="1" s="1"/>
  <c r="K674" i="1" s="1"/>
  <c r="J758" i="1"/>
  <c r="J757" i="1" s="1"/>
  <c r="J756" i="1" s="1"/>
  <c r="K786" i="1"/>
  <c r="K785" i="1" s="1"/>
  <c r="K784" i="1" s="1"/>
  <c r="K783" i="1" s="1"/>
  <c r="K782" i="1" s="1"/>
  <c r="K709" i="1"/>
  <c r="K708" i="1" s="1"/>
  <c r="K707" i="1" s="1"/>
  <c r="K706" i="1" s="1"/>
  <c r="K705" i="1" s="1"/>
  <c r="K704" i="1" s="1"/>
  <c r="J878" i="1"/>
  <c r="J877" i="1" s="1"/>
  <c r="J876" i="1" s="1"/>
  <c r="J875" i="1" s="1"/>
  <c r="K878" i="1"/>
  <c r="K877" i="1" s="1"/>
  <c r="K876" i="1" s="1"/>
  <c r="K875" i="1" s="1"/>
  <c r="K911" i="1"/>
  <c r="K910" i="1" s="1"/>
  <c r="K909" i="1" s="1"/>
  <c r="G911" i="1"/>
  <c r="G910" i="1" s="1"/>
  <c r="G909" i="1" s="1"/>
  <c r="G904" i="1"/>
  <c r="H843" i="1"/>
  <c r="H842" i="1" s="1"/>
  <c r="H836" i="1" s="1"/>
  <c r="H835" i="1" s="1"/>
  <c r="H744" i="1"/>
  <c r="H743" i="1" s="1"/>
  <c r="H738" i="1"/>
  <c r="H737" i="1" s="1"/>
  <c r="G713" i="1"/>
  <c r="G758" i="1"/>
  <c r="G757" i="1" s="1"/>
  <c r="G756" i="1" s="1"/>
  <c r="G684" i="1"/>
  <c r="G683" i="1" s="1"/>
  <c r="G682" i="1" s="1"/>
  <c r="G673" i="1" s="1"/>
  <c r="G672" i="1" s="1"/>
  <c r="G665" i="1"/>
  <c r="G664" i="1" s="1"/>
  <c r="G654" i="1"/>
  <c r="G653" i="1" s="1"/>
  <c r="H599" i="1"/>
  <c r="G580" i="1"/>
  <c r="G576" i="1" s="1"/>
  <c r="G599" i="1"/>
  <c r="G595" i="1" s="1"/>
  <c r="G588" i="1" s="1"/>
  <c r="H519" i="1"/>
  <c r="H515" i="1" s="1"/>
  <c r="H514" i="1" s="1"/>
  <c r="H513" i="1" s="1"/>
  <c r="G441" i="1"/>
  <c r="G440" i="1" s="1"/>
  <c r="G439" i="1" s="1"/>
  <c r="G452" i="1"/>
  <c r="G451" i="1" s="1"/>
  <c r="G450" i="1" s="1"/>
  <c r="H441" i="1"/>
  <c r="H440" i="1" s="1"/>
  <c r="H439" i="1" s="1"/>
  <c r="G378" i="1"/>
  <c r="G367" i="1" s="1"/>
  <c r="G366" i="1" s="1"/>
  <c r="H358" i="1"/>
  <c r="H357" i="1" s="1"/>
  <c r="H356" i="1" s="1"/>
  <c r="H355" i="1" s="1"/>
  <c r="H354" i="1" s="1"/>
  <c r="G305" i="1"/>
  <c r="G288" i="1"/>
  <c r="G287" i="1" s="1"/>
  <c r="G286" i="1" s="1"/>
  <c r="G269" i="1"/>
  <c r="H263" i="1"/>
  <c r="H262" i="1" s="1"/>
  <c r="H238" i="1"/>
  <c r="H234" i="1" s="1"/>
  <c r="H233" i="1" s="1"/>
  <c r="H232" i="1" s="1"/>
  <c r="H216" i="1"/>
  <c r="H215" i="1" s="1"/>
  <c r="G201" i="1"/>
  <c r="G200" i="1" s="1"/>
  <c r="H195" i="1"/>
  <c r="H194" i="1" s="1"/>
  <c r="H193" i="1" s="1"/>
  <c r="H184" i="1"/>
  <c r="H183" i="1" s="1"/>
  <c r="H182" i="1" s="1"/>
  <c r="H181" i="1" s="1"/>
  <c r="G127" i="1"/>
  <c r="G155" i="1"/>
  <c r="G154" i="1" s="1"/>
  <c r="G73" i="1"/>
  <c r="G72" i="1" s="1"/>
  <c r="G71" i="1" s="1"/>
  <c r="G66" i="1"/>
  <c r="G65" i="1" s="1"/>
  <c r="G64" i="1" s="1"/>
  <c r="G36" i="1"/>
  <c r="G35" i="1" s="1"/>
  <c r="G34" i="1" s="1"/>
  <c r="G33" i="1" s="1"/>
  <c r="G15" i="1"/>
  <c r="G14" i="1" s="1"/>
  <c r="G13" i="1" s="1"/>
  <c r="G12" i="1" s="1"/>
  <c r="G471" i="1"/>
  <c r="G472" i="1"/>
  <c r="G315" i="1"/>
  <c r="H315" i="1"/>
  <c r="H665" i="1"/>
  <c r="H664" i="1" s="1"/>
  <c r="G842" i="1"/>
  <c r="G836" i="1" s="1"/>
  <c r="G835" i="1" s="1"/>
  <c r="G772" i="1"/>
  <c r="G771" i="1" s="1"/>
  <c r="J298" i="2"/>
  <c r="G298" i="2"/>
  <c r="D298" i="2"/>
  <c r="J296" i="2"/>
  <c r="G296" i="2"/>
  <c r="D296" i="2"/>
  <c r="L284" i="1"/>
  <c r="I284" i="1"/>
  <c r="F284" i="1"/>
  <c r="L282" i="1"/>
  <c r="I282" i="1"/>
  <c r="F282" i="1"/>
  <c r="K673" i="1" l="1"/>
  <c r="K672" i="1" s="1"/>
  <c r="E282" i="2"/>
  <c r="E223" i="2"/>
  <c r="F271" i="2"/>
  <c r="E383" i="2"/>
  <c r="E509" i="2"/>
  <c r="L79" i="2"/>
  <c r="L26" i="2"/>
  <c r="L12" i="2" s="1"/>
  <c r="K372" i="2"/>
  <c r="K186" i="2"/>
  <c r="G755" i="1"/>
  <c r="H892" i="1"/>
  <c r="H885" i="1" s="1"/>
  <c r="H383" i="2"/>
  <c r="H372" i="2" s="1"/>
  <c r="H642" i="1"/>
  <c r="H641" i="1" s="1"/>
  <c r="J63" i="1"/>
  <c r="M304" i="1"/>
  <c r="M303" i="1" s="1"/>
  <c r="M297" i="1" s="1"/>
  <c r="J673" i="1"/>
  <c r="J672" i="1" s="1"/>
  <c r="N755" i="1"/>
  <c r="I383" i="2"/>
  <c r="I372" i="2" s="1"/>
  <c r="L304" i="2"/>
  <c r="M63" i="1"/>
  <c r="H11" i="2"/>
  <c r="E350" i="2"/>
  <c r="H130" i="2"/>
  <c r="K509" i="2"/>
  <c r="K130" i="2"/>
  <c r="F352" i="2"/>
  <c r="F351" i="2" s="1"/>
  <c r="F350" i="2" s="1"/>
  <c r="E304" i="2"/>
  <c r="F383" i="2"/>
  <c r="H186" i="2"/>
  <c r="K11" i="2"/>
  <c r="K271" i="2"/>
  <c r="K222" i="2" s="1"/>
  <c r="K477" i="2" s="1"/>
  <c r="K510" i="2" s="1"/>
  <c r="I352" i="2"/>
  <c r="I351" i="2" s="1"/>
  <c r="I350" i="2" s="1"/>
  <c r="H271" i="2"/>
  <c r="H222" i="2" s="1"/>
  <c r="H477" i="2" s="1"/>
  <c r="H510" i="2" s="1"/>
  <c r="H223" i="2"/>
  <c r="I130" i="2"/>
  <c r="I53" i="2"/>
  <c r="M560" i="1"/>
  <c r="M559" i="1" s="1"/>
  <c r="L53" i="2"/>
  <c r="F53" i="2"/>
  <c r="H673" i="1"/>
  <c r="H672" i="1" s="1"/>
  <c r="K304" i="1"/>
  <c r="K303" i="1" s="1"/>
  <c r="K297" i="1" s="1"/>
  <c r="H888" i="1"/>
  <c r="H887" i="1" s="1"/>
  <c r="H886" i="1" s="1"/>
  <c r="H925" i="1"/>
  <c r="J755" i="1"/>
  <c r="K642" i="1"/>
  <c r="K641" i="1" s="1"/>
  <c r="K640" i="1" s="1"/>
  <c r="K639" i="1" s="1"/>
  <c r="H167" i="1"/>
  <c r="H166" i="1" s="1"/>
  <c r="H153" i="1" s="1"/>
  <c r="M433" i="1"/>
  <c r="M402" i="1" s="1"/>
  <c r="K756" i="1"/>
  <c r="G640" i="1"/>
  <c r="N642" i="1"/>
  <c r="N641" i="1" s="1"/>
  <c r="N640" i="1" s="1"/>
  <c r="N639" i="1" s="1"/>
  <c r="K888" i="1"/>
  <c r="K887" i="1" s="1"/>
  <c r="K886" i="1" s="1"/>
  <c r="K925" i="1"/>
  <c r="M835" i="1"/>
  <c r="M796" i="1" s="1"/>
  <c r="N888" i="1"/>
  <c r="N887" i="1" s="1"/>
  <c r="N886" i="1" s="1"/>
  <c r="N885" i="1" s="1"/>
  <c r="N925" i="1"/>
  <c r="H304" i="1"/>
  <c r="H303" i="1" s="1"/>
  <c r="H297" i="1" s="1"/>
  <c r="N73" i="1"/>
  <c r="N72" i="1" s="1"/>
  <c r="N71" i="1" s="1"/>
  <c r="N63" i="1" s="1"/>
  <c r="H756" i="1"/>
  <c r="H755" i="1" s="1"/>
  <c r="G796" i="1"/>
  <c r="N471" i="1"/>
  <c r="N732" i="1"/>
  <c r="J304" i="1"/>
  <c r="J303" i="1" s="1"/>
  <c r="J297" i="1" s="1"/>
  <c r="N835" i="1"/>
  <c r="M873" i="1"/>
  <c r="H640" i="1"/>
  <c r="H639" i="1" s="1"/>
  <c r="G885" i="1"/>
  <c r="G873" i="1" s="1"/>
  <c r="J192" i="1"/>
  <c r="M192" i="1"/>
  <c r="M191" i="1" s="1"/>
  <c r="G732" i="1"/>
  <c r="G731" i="1" s="1"/>
  <c r="G730" i="1" s="1"/>
  <c r="G696" i="1" s="1"/>
  <c r="K110" i="1"/>
  <c r="K109" i="1" s="1"/>
  <c r="K108" i="1" s="1"/>
  <c r="F281" i="1"/>
  <c r="G304" i="1"/>
  <c r="G303" i="1" s="1"/>
  <c r="G297" i="1" s="1"/>
  <c r="H110" i="1"/>
  <c r="H109" i="1" s="1"/>
  <c r="H108" i="1" s="1"/>
  <c r="H102" i="1" s="1"/>
  <c r="N731" i="1"/>
  <c r="K73" i="1"/>
  <c r="K72" i="1" s="1"/>
  <c r="K71" i="1" s="1"/>
  <c r="K63" i="1" s="1"/>
  <c r="M640" i="1"/>
  <c r="M639" i="1" s="1"/>
  <c r="H732" i="1"/>
  <c r="H731" i="1" s="1"/>
  <c r="J588" i="1"/>
  <c r="J587" i="1" s="1"/>
  <c r="K755" i="1"/>
  <c r="J732" i="1"/>
  <c r="J731" i="1" s="1"/>
  <c r="J730" i="1" s="1"/>
  <c r="J696" i="1" s="1"/>
  <c r="H73" i="1"/>
  <c r="H72" i="1" s="1"/>
  <c r="H71" i="1" s="1"/>
  <c r="H63" i="1" s="1"/>
  <c r="K732" i="1"/>
  <c r="K731" i="1" s="1"/>
  <c r="G153" i="1"/>
  <c r="H471" i="1"/>
  <c r="M588" i="1"/>
  <c r="M587" i="1" s="1"/>
  <c r="N304" i="1"/>
  <c r="N303" i="1" s="1"/>
  <c r="N297" i="1" s="1"/>
  <c r="M268" i="1"/>
  <c r="M261" i="1" s="1"/>
  <c r="M260" i="1" s="1"/>
  <c r="M259" i="1" s="1"/>
  <c r="H126" i="1"/>
  <c r="F130" i="2"/>
  <c r="F223" i="2"/>
  <c r="F320" i="2"/>
  <c r="H120" i="1"/>
  <c r="F79" i="2"/>
  <c r="F26" i="2"/>
  <c r="F12" i="2" s="1"/>
  <c r="I26" i="2"/>
  <c r="I12" i="2" s="1"/>
  <c r="F186" i="2"/>
  <c r="H192" i="1"/>
  <c r="H191" i="1" s="1"/>
  <c r="K167" i="1"/>
  <c r="K166" i="1" s="1"/>
  <c r="K153" i="1" s="1"/>
  <c r="G587" i="1"/>
  <c r="J261" i="1"/>
  <c r="J260" i="1" s="1"/>
  <c r="J259" i="1" s="1"/>
  <c r="K560" i="1"/>
  <c r="K559" i="1" s="1"/>
  <c r="H504" i="1"/>
  <c r="H503" i="1" s="1"/>
  <c r="N472" i="1"/>
  <c r="N192" i="1"/>
  <c r="N191" i="1" s="1"/>
  <c r="K472" i="1"/>
  <c r="M153" i="1"/>
  <c r="H472" i="1"/>
  <c r="M102" i="1"/>
  <c r="M58" i="1" s="1"/>
  <c r="J433" i="1"/>
  <c r="J402" i="1" s="1"/>
  <c r="H433" i="1"/>
  <c r="H402" i="1" s="1"/>
  <c r="N120" i="1"/>
  <c r="K471" i="1"/>
  <c r="G192" i="1"/>
  <c r="G191" i="1" s="1"/>
  <c r="G433" i="1"/>
  <c r="G402" i="1" s="1"/>
  <c r="K433" i="1"/>
  <c r="K402" i="1" s="1"/>
  <c r="G639" i="1"/>
  <c r="G560" i="1"/>
  <c r="G559" i="1" s="1"/>
  <c r="K192" i="1"/>
  <c r="K191" i="1" s="1"/>
  <c r="N560" i="1"/>
  <c r="N559" i="1" s="1"/>
  <c r="N433" i="1"/>
  <c r="N402" i="1" s="1"/>
  <c r="N102" i="1"/>
  <c r="N167" i="1"/>
  <c r="N166" i="1" s="1"/>
  <c r="N153" i="1" s="1"/>
  <c r="L130" i="2"/>
  <c r="L383" i="2"/>
  <c r="L372" i="2" s="1"/>
  <c r="L223" i="2"/>
  <c r="I223" i="2"/>
  <c r="I79" i="2"/>
  <c r="E422" i="2"/>
  <c r="E416" i="2" s="1"/>
  <c r="F372" i="2"/>
  <c r="E372" i="2"/>
  <c r="E320" i="2"/>
  <c r="E319" i="2" s="1"/>
  <c r="E186" i="2"/>
  <c r="E130" i="2"/>
  <c r="E11" i="2"/>
  <c r="E222" i="2"/>
  <c r="M755" i="1"/>
  <c r="M730" i="1" s="1"/>
  <c r="M696" i="1" s="1"/>
  <c r="K126" i="1"/>
  <c r="K120" i="1" s="1"/>
  <c r="I281" i="1"/>
  <c r="J102" i="1"/>
  <c r="J58" i="1" s="1"/>
  <c r="G126" i="1"/>
  <c r="G120" i="1" s="1"/>
  <c r="G102" i="1" s="1"/>
  <c r="G268" i="1"/>
  <c r="G261" i="1" s="1"/>
  <c r="G260" i="1" s="1"/>
  <c r="H560" i="1"/>
  <c r="H559" i="1" s="1"/>
  <c r="J191" i="1"/>
  <c r="K892" i="1"/>
  <c r="K835" i="1"/>
  <c r="J857" i="1"/>
  <c r="J560" i="1"/>
  <c r="J559" i="1" s="1"/>
  <c r="J873" i="1"/>
  <c r="J874" i="1"/>
  <c r="J153" i="1"/>
  <c r="G63" i="1"/>
  <c r="L281" i="1"/>
  <c r="H873" i="1" l="1"/>
  <c r="H874" i="1"/>
  <c r="M558" i="1"/>
  <c r="M550" i="1" s="1"/>
  <c r="N730" i="1"/>
  <c r="N696" i="1" s="1"/>
  <c r="N874" i="1"/>
  <c r="N873" i="1"/>
  <c r="H730" i="1"/>
  <c r="H696" i="1" s="1"/>
  <c r="N58" i="1"/>
  <c r="K730" i="1"/>
  <c r="K696" i="1" s="1"/>
  <c r="H58" i="1"/>
  <c r="G874" i="1"/>
  <c r="K102" i="1"/>
  <c r="K58" i="1" s="1"/>
  <c r="J558" i="1"/>
  <c r="J550" i="1" s="1"/>
  <c r="G259" i="1"/>
  <c r="G558" i="1"/>
  <c r="G550" i="1" s="1"/>
  <c r="M57" i="1"/>
  <c r="M920" i="1" s="1"/>
  <c r="G58" i="1"/>
  <c r="G57" i="1" s="1"/>
  <c r="J57" i="1"/>
  <c r="E477" i="2"/>
  <c r="E510" i="2" s="1"/>
  <c r="J856" i="1"/>
  <c r="G284" i="2"/>
  <c r="J284" i="2"/>
  <c r="D284" i="2"/>
  <c r="J287" i="2"/>
  <c r="L287" i="2" s="1"/>
  <c r="L286" i="2" s="1"/>
  <c r="L283" i="2" s="1"/>
  <c r="L282" i="2" s="1"/>
  <c r="L222" i="2" s="1"/>
  <c r="G287" i="2"/>
  <c r="I287" i="2" s="1"/>
  <c r="I286" i="2" s="1"/>
  <c r="I283" i="2" s="1"/>
  <c r="I282" i="2" s="1"/>
  <c r="I222" i="2" s="1"/>
  <c r="D287" i="2"/>
  <c r="F287" i="2" s="1"/>
  <c r="F286" i="2" s="1"/>
  <c r="F283" i="2" s="1"/>
  <c r="F282" i="2" s="1"/>
  <c r="I270" i="1"/>
  <c r="L270" i="1"/>
  <c r="F270" i="1"/>
  <c r="I273" i="1"/>
  <c r="K273" i="1" s="1"/>
  <c r="K272" i="1" s="1"/>
  <c r="K269" i="1" s="1"/>
  <c r="K268" i="1" s="1"/>
  <c r="K261" i="1" s="1"/>
  <c r="K260" i="1" s="1"/>
  <c r="K259" i="1" s="1"/>
  <c r="L273" i="1"/>
  <c r="N273" i="1" s="1"/>
  <c r="N272" i="1" s="1"/>
  <c r="N269" i="1" s="1"/>
  <c r="N268" i="1" s="1"/>
  <c r="N261" i="1" s="1"/>
  <c r="N260" i="1" s="1"/>
  <c r="N259" i="1" s="1"/>
  <c r="F273" i="1"/>
  <c r="H273" i="1" s="1"/>
  <c r="H272" i="1" s="1"/>
  <c r="H269" i="1" s="1"/>
  <c r="H268" i="1" s="1"/>
  <c r="H261" i="1" s="1"/>
  <c r="H260" i="1" s="1"/>
  <c r="H259" i="1" s="1"/>
  <c r="N57" i="1" l="1"/>
  <c r="K57" i="1"/>
  <c r="H57" i="1"/>
  <c r="G920" i="1"/>
  <c r="G935" i="1" s="1"/>
  <c r="J835" i="1"/>
  <c r="J260" i="2"/>
  <c r="G260" i="2"/>
  <c r="D260" i="2"/>
  <c r="J258" i="2"/>
  <c r="G258" i="2"/>
  <c r="D258" i="2"/>
  <c r="L333" i="1"/>
  <c r="I333" i="1"/>
  <c r="F333" i="1"/>
  <c r="J796" i="1" l="1"/>
  <c r="G264" i="2"/>
  <c r="J264" i="2"/>
  <c r="D264" i="2"/>
  <c r="I290" i="1"/>
  <c r="L290" i="1"/>
  <c r="F290" i="1"/>
  <c r="G246" i="2"/>
  <c r="J246" i="2"/>
  <c r="D246" i="2"/>
  <c r="G248" i="2"/>
  <c r="J248" i="2"/>
  <c r="D248" i="2"/>
  <c r="G256" i="2"/>
  <c r="G255" i="2" s="1"/>
  <c r="J256" i="2"/>
  <c r="J255" i="2" s="1"/>
  <c r="D256" i="2"/>
  <c r="D255" i="2" s="1"/>
  <c r="I329" i="1"/>
  <c r="L329" i="1"/>
  <c r="F329" i="1"/>
  <c r="F328" i="1" s="1"/>
  <c r="I331" i="1"/>
  <c r="L331" i="1"/>
  <c r="F331" i="1"/>
  <c r="I319" i="1"/>
  <c r="L319" i="1"/>
  <c r="F319" i="1"/>
  <c r="I321" i="1"/>
  <c r="L321" i="1"/>
  <c r="F321" i="1"/>
  <c r="I702" i="1"/>
  <c r="L702" i="1"/>
  <c r="F702" i="1"/>
  <c r="I467" i="1"/>
  <c r="L467" i="1"/>
  <c r="F467" i="1"/>
  <c r="J920" i="1" l="1"/>
  <c r="L328" i="1"/>
  <c r="I328" i="1"/>
  <c r="G269" i="2" l="1"/>
  <c r="J269" i="2"/>
  <c r="D269" i="2"/>
  <c r="I295" i="1"/>
  <c r="L295" i="1"/>
  <c r="F295" i="1"/>
  <c r="J336" i="2" l="1"/>
  <c r="G336" i="2"/>
  <c r="D336" i="2"/>
  <c r="J334" i="2"/>
  <c r="G334" i="2"/>
  <c r="D334" i="2"/>
  <c r="G500" i="2"/>
  <c r="I500" i="2" s="1"/>
  <c r="I499" i="2" s="1"/>
  <c r="I494" i="2" s="1"/>
  <c r="I509" i="2" s="1"/>
  <c r="I906" i="1"/>
  <c r="K906" i="1" s="1"/>
  <c r="K905" i="1" s="1"/>
  <c r="K904" i="1" s="1"/>
  <c r="K885" i="1" s="1"/>
  <c r="L860" i="1"/>
  <c r="I860" i="1"/>
  <c r="F860" i="1"/>
  <c r="K873" i="1" l="1"/>
  <c r="K874" i="1"/>
  <c r="G333" i="2"/>
  <c r="J333" i="2"/>
  <c r="D333" i="2"/>
  <c r="D472" i="2"/>
  <c r="F472" i="2" s="1"/>
  <c r="F471" i="2" s="1"/>
  <c r="D23" i="3" l="1"/>
  <c r="E23" i="3"/>
  <c r="C23" i="3"/>
  <c r="J218" i="2" l="1"/>
  <c r="L218" i="2" s="1"/>
  <c r="L216" i="2" s="1"/>
  <c r="L215" i="2" s="1"/>
  <c r="L214" i="2" s="1"/>
  <c r="L186" i="2" s="1"/>
  <c r="G218" i="2"/>
  <c r="I218" i="2" s="1"/>
  <c r="I216" i="2" s="1"/>
  <c r="I215" i="2" s="1"/>
  <c r="I214" i="2" s="1"/>
  <c r="I186" i="2" s="1"/>
  <c r="L511" i="1"/>
  <c r="N511" i="1" s="1"/>
  <c r="N509" i="1" s="1"/>
  <c r="N508" i="1" s="1"/>
  <c r="N507" i="1" s="1"/>
  <c r="N506" i="1" s="1"/>
  <c r="N505" i="1" s="1"/>
  <c r="N504" i="1" s="1"/>
  <c r="N503" i="1" s="1"/>
  <c r="I511" i="1"/>
  <c r="K511" i="1" s="1"/>
  <c r="K509" i="1" s="1"/>
  <c r="K508" i="1" s="1"/>
  <c r="K507" i="1" s="1"/>
  <c r="K506" i="1" s="1"/>
  <c r="K505" i="1" s="1"/>
  <c r="K504" i="1" s="1"/>
  <c r="K503" i="1" s="1"/>
  <c r="G158" i="2" l="1"/>
  <c r="G157" i="2" s="1"/>
  <c r="J158" i="2"/>
  <c r="J157" i="2" s="1"/>
  <c r="D158" i="2"/>
  <c r="D157" i="2" s="1"/>
  <c r="I158" i="1"/>
  <c r="L158" i="1"/>
  <c r="F158" i="1"/>
  <c r="J507" i="2"/>
  <c r="G507" i="2"/>
  <c r="D507" i="2"/>
  <c r="J505" i="2"/>
  <c r="G505" i="2"/>
  <c r="D505" i="2"/>
  <c r="J503" i="2"/>
  <c r="G503" i="2"/>
  <c r="D503" i="2"/>
  <c r="J501" i="2"/>
  <c r="G501" i="2"/>
  <c r="D501" i="2"/>
  <c r="J499" i="2"/>
  <c r="G499" i="2"/>
  <c r="D499" i="2"/>
  <c r="J497" i="2"/>
  <c r="G497" i="2"/>
  <c r="D497" i="2"/>
  <c r="D496" i="2"/>
  <c r="J495" i="2"/>
  <c r="G495" i="2"/>
  <c r="J492" i="2"/>
  <c r="G492" i="2"/>
  <c r="D492" i="2"/>
  <c r="D491" i="2"/>
  <c r="J490" i="2"/>
  <c r="G490" i="2"/>
  <c r="J488" i="2"/>
  <c r="G488" i="2"/>
  <c r="D488" i="2"/>
  <c r="J484" i="2"/>
  <c r="G484" i="2"/>
  <c r="D484" i="2"/>
  <c r="J482" i="2"/>
  <c r="G482" i="2"/>
  <c r="D482" i="2"/>
  <c r="J480" i="2"/>
  <c r="G480" i="2"/>
  <c r="D480" i="2"/>
  <c r="J475" i="2"/>
  <c r="G475" i="2"/>
  <c r="D475" i="2"/>
  <c r="J473" i="2"/>
  <c r="G473" i="2"/>
  <c r="D473" i="2"/>
  <c r="D471" i="2"/>
  <c r="J471" i="2"/>
  <c r="G471" i="2"/>
  <c r="D470" i="2"/>
  <c r="J469" i="2"/>
  <c r="G469" i="2"/>
  <c r="J467" i="2"/>
  <c r="G467" i="2"/>
  <c r="D467" i="2"/>
  <c r="J462" i="2"/>
  <c r="G462" i="2"/>
  <c r="D462" i="2"/>
  <c r="J458" i="2"/>
  <c r="G458" i="2"/>
  <c r="D458" i="2"/>
  <c r="J454" i="2"/>
  <c r="G454" i="2"/>
  <c r="D454" i="2"/>
  <c r="J452" i="2"/>
  <c r="G452" i="2"/>
  <c r="D452" i="2"/>
  <c r="J450" i="2"/>
  <c r="G450" i="2"/>
  <c r="D450" i="2"/>
  <c r="J447" i="2"/>
  <c r="G447" i="2"/>
  <c r="D447" i="2"/>
  <c r="J444" i="2"/>
  <c r="G444" i="2"/>
  <c r="D444" i="2"/>
  <c r="J442" i="2"/>
  <c r="G442" i="2"/>
  <c r="D442" i="2"/>
  <c r="J440" i="2"/>
  <c r="G440" i="2"/>
  <c r="D440" i="2"/>
  <c r="J438" i="2"/>
  <c r="G438" i="2"/>
  <c r="D438" i="2"/>
  <c r="J436" i="2"/>
  <c r="G436" i="2"/>
  <c r="D436" i="2"/>
  <c r="J434" i="2"/>
  <c r="G434" i="2"/>
  <c r="D434" i="2"/>
  <c r="J432" i="2"/>
  <c r="G432" i="2"/>
  <c r="D432" i="2"/>
  <c r="J430" i="2"/>
  <c r="G430" i="2"/>
  <c r="D430" i="2"/>
  <c r="J428" i="2"/>
  <c r="G428" i="2"/>
  <c r="D428" i="2"/>
  <c r="J424" i="2"/>
  <c r="G424" i="2"/>
  <c r="D424" i="2"/>
  <c r="J419" i="2"/>
  <c r="J418" i="2" s="1"/>
  <c r="J417" i="2" s="1"/>
  <c r="G419" i="2"/>
  <c r="G418" i="2" s="1"/>
  <c r="G417" i="2" s="1"/>
  <c r="D419" i="2"/>
  <c r="D418" i="2" s="1"/>
  <c r="D417" i="2" s="1"/>
  <c r="J414" i="2"/>
  <c r="J413" i="2" s="1"/>
  <c r="J412" i="2" s="1"/>
  <c r="G414" i="2"/>
  <c r="G413" i="2" s="1"/>
  <c r="G412" i="2" s="1"/>
  <c r="D414" i="2"/>
  <c r="D413" i="2" s="1"/>
  <c r="D412" i="2" s="1"/>
  <c r="J410" i="2"/>
  <c r="G410" i="2"/>
  <c r="D410" i="2"/>
  <c r="J408" i="2"/>
  <c r="G408" i="2"/>
  <c r="D408" i="2"/>
  <c r="J405" i="2"/>
  <c r="G405" i="2"/>
  <c r="D405" i="2"/>
  <c r="J402" i="2"/>
  <c r="G402" i="2"/>
  <c r="D402" i="2"/>
  <c r="J400" i="2"/>
  <c r="G400" i="2"/>
  <c r="D400" i="2"/>
  <c r="J398" i="2"/>
  <c r="G398" i="2"/>
  <c r="D398" i="2"/>
  <c r="J396" i="2"/>
  <c r="G396" i="2"/>
  <c r="D396" i="2"/>
  <c r="J393" i="2"/>
  <c r="G393" i="2"/>
  <c r="D393" i="2"/>
  <c r="J391" i="2"/>
  <c r="G391" i="2"/>
  <c r="D391" i="2"/>
  <c r="J389" i="2"/>
  <c r="G389" i="2"/>
  <c r="D389" i="2"/>
  <c r="J387" i="2"/>
  <c r="G387" i="2"/>
  <c r="D387" i="2"/>
  <c r="J385" i="2"/>
  <c r="G385" i="2"/>
  <c r="D385" i="2"/>
  <c r="J381" i="2"/>
  <c r="G381" i="2"/>
  <c r="D381" i="2"/>
  <c r="J379" i="2"/>
  <c r="G379" i="2"/>
  <c r="D379" i="2"/>
  <c r="J377" i="2"/>
  <c r="G377" i="2"/>
  <c r="D377" i="2"/>
  <c r="J375" i="2"/>
  <c r="G375" i="2"/>
  <c r="D375" i="2"/>
  <c r="J370" i="2"/>
  <c r="J369" i="2" s="1"/>
  <c r="J368" i="2" s="1"/>
  <c r="G370" i="2"/>
  <c r="G369" i="2" s="1"/>
  <c r="G368" i="2" s="1"/>
  <c r="D370" i="2"/>
  <c r="D369" i="2" s="1"/>
  <c r="D368" i="2" s="1"/>
  <c r="J366" i="2"/>
  <c r="J365" i="2" s="1"/>
  <c r="J364" i="2" s="1"/>
  <c r="G366" i="2"/>
  <c r="G365" i="2" s="1"/>
  <c r="G364" i="2" s="1"/>
  <c r="D366" i="2"/>
  <c r="D365" i="2" s="1"/>
  <c r="D364" i="2" s="1"/>
  <c r="J362" i="2"/>
  <c r="G362" i="2"/>
  <c r="D362" i="2"/>
  <c r="J360" i="2"/>
  <c r="G360" i="2"/>
  <c r="D360" i="2"/>
  <c r="J353" i="2"/>
  <c r="G353" i="2"/>
  <c r="D353" i="2"/>
  <c r="D352" i="2" s="1"/>
  <c r="D351" i="2" s="1"/>
  <c r="J348" i="2"/>
  <c r="G348" i="2"/>
  <c r="D348" i="2"/>
  <c r="D347" i="2"/>
  <c r="J346" i="2"/>
  <c r="G346" i="2"/>
  <c r="J345" i="2"/>
  <c r="G345" i="2"/>
  <c r="D345" i="2"/>
  <c r="J340" i="2"/>
  <c r="G340" i="2"/>
  <c r="D340" i="2"/>
  <c r="J331" i="2"/>
  <c r="G331" i="2"/>
  <c r="D331" i="2"/>
  <c r="J327" i="2"/>
  <c r="G327" i="2"/>
  <c r="D327" i="2"/>
  <c r="J324" i="2"/>
  <c r="G324" i="2"/>
  <c r="D324" i="2"/>
  <c r="J322" i="2"/>
  <c r="G322" i="2"/>
  <c r="D322" i="2"/>
  <c r="J317" i="2"/>
  <c r="G317" i="2"/>
  <c r="D317" i="2"/>
  <c r="D316" i="2" s="1"/>
  <c r="J313" i="2"/>
  <c r="G313" i="2"/>
  <c r="D313" i="2"/>
  <c r="D311" i="2"/>
  <c r="J310" i="2"/>
  <c r="G310" i="2"/>
  <c r="J306" i="2"/>
  <c r="G306" i="2"/>
  <c r="D306" i="2"/>
  <c r="J302" i="2"/>
  <c r="J301" i="2" s="1"/>
  <c r="J300" i="2" s="1"/>
  <c r="G302" i="2"/>
  <c r="G301" i="2" s="1"/>
  <c r="G300" i="2" s="1"/>
  <c r="D302" i="2"/>
  <c r="D301" i="2" s="1"/>
  <c r="D300" i="2" s="1"/>
  <c r="J293" i="2"/>
  <c r="G293" i="2"/>
  <c r="D293" i="2"/>
  <c r="J291" i="2"/>
  <c r="G291" i="2"/>
  <c r="D291" i="2"/>
  <c r="J289" i="2"/>
  <c r="G289" i="2"/>
  <c r="D289" i="2"/>
  <c r="J286" i="2"/>
  <c r="G286" i="2"/>
  <c r="D286" i="2"/>
  <c r="J280" i="2"/>
  <c r="G280" i="2"/>
  <c r="D280" i="2"/>
  <c r="J278" i="2"/>
  <c r="G278" i="2"/>
  <c r="D278" i="2"/>
  <c r="J275" i="2"/>
  <c r="G275" i="2"/>
  <c r="D275" i="2"/>
  <c r="J273" i="2"/>
  <c r="G273" i="2"/>
  <c r="D273" i="2"/>
  <c r="J268" i="2"/>
  <c r="G268" i="2"/>
  <c r="D268" i="2"/>
  <c r="J266" i="2"/>
  <c r="G266" i="2"/>
  <c r="D266" i="2"/>
  <c r="J253" i="2"/>
  <c r="G253" i="2"/>
  <c r="D253" i="2"/>
  <c r="J251" i="2"/>
  <c r="G251" i="2"/>
  <c r="D251" i="2"/>
  <c r="J243" i="2"/>
  <c r="G243" i="2"/>
  <c r="D243" i="2"/>
  <c r="J240" i="2"/>
  <c r="G240" i="2"/>
  <c r="D240" i="2"/>
  <c r="J238" i="2"/>
  <c r="G238" i="2"/>
  <c r="D238" i="2"/>
  <c r="J236" i="2"/>
  <c r="G236" i="2"/>
  <c r="D236" i="2"/>
  <c r="J234" i="2"/>
  <c r="G234" i="2"/>
  <c r="D234" i="2"/>
  <c r="J231" i="2"/>
  <c r="G231" i="2"/>
  <c r="D231" i="2"/>
  <c r="J229" i="2"/>
  <c r="G229" i="2"/>
  <c r="D229" i="2"/>
  <c r="J227" i="2"/>
  <c r="G227" i="2"/>
  <c r="D227" i="2"/>
  <c r="J225" i="2"/>
  <c r="G225" i="2"/>
  <c r="D225" i="2"/>
  <c r="J220" i="2"/>
  <c r="G220" i="2"/>
  <c r="D220" i="2"/>
  <c r="J216" i="2"/>
  <c r="G216" i="2"/>
  <c r="D216" i="2"/>
  <c r="J212" i="2"/>
  <c r="J211" i="2" s="1"/>
  <c r="G212" i="2"/>
  <c r="G211" i="2" s="1"/>
  <c r="D212" i="2"/>
  <c r="D211" i="2" s="1"/>
  <c r="J209" i="2"/>
  <c r="J208" i="2" s="1"/>
  <c r="G209" i="2"/>
  <c r="G208" i="2" s="1"/>
  <c r="D209" i="2"/>
  <c r="D208" i="2" s="1"/>
  <c r="J205" i="2"/>
  <c r="G205" i="2"/>
  <c r="D205" i="2"/>
  <c r="J203" i="2"/>
  <c r="G203" i="2"/>
  <c r="D203" i="2"/>
  <c r="J201" i="2"/>
  <c r="G201" i="2"/>
  <c r="D201" i="2"/>
  <c r="J198" i="2"/>
  <c r="J197" i="2" s="1"/>
  <c r="G198" i="2"/>
  <c r="G197" i="2" s="1"/>
  <c r="D198" i="2"/>
  <c r="D197" i="2" s="1"/>
  <c r="J194" i="2"/>
  <c r="J193" i="2" s="1"/>
  <c r="G194" i="2"/>
  <c r="G193" i="2" s="1"/>
  <c r="D194" i="2"/>
  <c r="D193" i="2" s="1"/>
  <c r="J189" i="2"/>
  <c r="J188" i="2" s="1"/>
  <c r="G189" i="2"/>
  <c r="G188" i="2" s="1"/>
  <c r="D189" i="2"/>
  <c r="D188" i="2" s="1"/>
  <c r="J182" i="2"/>
  <c r="J181" i="2" s="1"/>
  <c r="J180" i="2" s="1"/>
  <c r="G182" i="2"/>
  <c r="G181" i="2" s="1"/>
  <c r="G180" i="2" s="1"/>
  <c r="D182" i="2"/>
  <c r="D181" i="2" s="1"/>
  <c r="D180" i="2" s="1"/>
  <c r="J178" i="2"/>
  <c r="J177" i="2" s="1"/>
  <c r="G178" i="2"/>
  <c r="G177" i="2" s="1"/>
  <c r="D178" i="2"/>
  <c r="D177" i="2" s="1"/>
  <c r="J175" i="2"/>
  <c r="G175" i="2"/>
  <c r="D175" i="2"/>
  <c r="J173" i="2"/>
  <c r="G173" i="2"/>
  <c r="D173" i="2"/>
  <c r="J171" i="2"/>
  <c r="G171" i="2"/>
  <c r="D171" i="2"/>
  <c r="J167" i="2"/>
  <c r="G167" i="2"/>
  <c r="D167" i="2"/>
  <c r="J164" i="2"/>
  <c r="G164" i="2"/>
  <c r="D164" i="2"/>
  <c r="J161" i="2"/>
  <c r="G161" i="2"/>
  <c r="D161" i="2"/>
  <c r="J154" i="2"/>
  <c r="J153" i="2" s="1"/>
  <c r="G154" i="2"/>
  <c r="G153" i="2" s="1"/>
  <c r="D154" i="2"/>
  <c r="D153" i="2" s="1"/>
  <c r="J151" i="2"/>
  <c r="J150" i="2" s="1"/>
  <c r="G151" i="2"/>
  <c r="G150" i="2" s="1"/>
  <c r="D151" i="2"/>
  <c r="D150" i="2" s="1"/>
  <c r="J148" i="2"/>
  <c r="J147" i="2" s="1"/>
  <c r="G148" i="2"/>
  <c r="G147" i="2" s="1"/>
  <c r="D148" i="2"/>
  <c r="D147" i="2" s="1"/>
  <c r="J145" i="2"/>
  <c r="G145" i="2"/>
  <c r="D145" i="2"/>
  <c r="J143" i="2"/>
  <c r="G143" i="2"/>
  <c r="D143" i="2"/>
  <c r="J141" i="2"/>
  <c r="G141" i="2"/>
  <c r="D141" i="2"/>
  <c r="J139" i="2"/>
  <c r="G139" i="2"/>
  <c r="D139" i="2"/>
  <c r="J137" i="2"/>
  <c r="G137" i="2"/>
  <c r="D137" i="2"/>
  <c r="J135" i="2"/>
  <c r="G135" i="2"/>
  <c r="D135" i="2"/>
  <c r="J133" i="2"/>
  <c r="G133" i="2"/>
  <c r="D133" i="2"/>
  <c r="J128" i="2"/>
  <c r="G128" i="2"/>
  <c r="D128" i="2"/>
  <c r="J126" i="2"/>
  <c r="G126" i="2"/>
  <c r="D126" i="2"/>
  <c r="J124" i="2"/>
  <c r="G124" i="2"/>
  <c r="D124" i="2"/>
  <c r="J122" i="2"/>
  <c r="G122" i="2"/>
  <c r="D122" i="2"/>
  <c r="J120" i="2"/>
  <c r="G120" i="2"/>
  <c r="D120" i="2"/>
  <c r="J118" i="2"/>
  <c r="G118" i="2"/>
  <c r="D118" i="2"/>
  <c r="J116" i="2"/>
  <c r="G116" i="2"/>
  <c r="D116" i="2"/>
  <c r="J114" i="2"/>
  <c r="G114" i="2"/>
  <c r="D114" i="2"/>
  <c r="J110" i="2"/>
  <c r="G110" i="2"/>
  <c r="D110" i="2"/>
  <c r="J106" i="2"/>
  <c r="J105" i="2" s="1"/>
  <c r="J104" i="2" s="1"/>
  <c r="G106" i="2"/>
  <c r="G105" i="2" s="1"/>
  <c r="G104" i="2" s="1"/>
  <c r="D106" i="2"/>
  <c r="D105" i="2" s="1"/>
  <c r="D104" i="2" s="1"/>
  <c r="J102" i="2"/>
  <c r="G102" i="2"/>
  <c r="D102" i="2"/>
  <c r="J100" i="2"/>
  <c r="G100" i="2"/>
  <c r="D100" i="2"/>
  <c r="J96" i="2"/>
  <c r="G96" i="2"/>
  <c r="D96" i="2"/>
  <c r="J92" i="2"/>
  <c r="G92" i="2"/>
  <c r="D92" i="2"/>
  <c r="J86" i="2"/>
  <c r="G86" i="2"/>
  <c r="D86" i="2"/>
  <c r="J84" i="2"/>
  <c r="G84" i="2"/>
  <c r="D84" i="2"/>
  <c r="J82" i="2"/>
  <c r="J81" i="2" s="1"/>
  <c r="G82" i="2"/>
  <c r="D82" i="2"/>
  <c r="J77" i="2"/>
  <c r="G77" i="2"/>
  <c r="D77" i="2"/>
  <c r="J75" i="2"/>
  <c r="G75" i="2"/>
  <c r="D75" i="2"/>
  <c r="J73" i="2"/>
  <c r="G73" i="2"/>
  <c r="D73" i="2"/>
  <c r="J71" i="2"/>
  <c r="G71" i="2"/>
  <c r="D71" i="2"/>
  <c r="J65" i="2"/>
  <c r="G65" i="2"/>
  <c r="D65" i="2"/>
  <c r="J60" i="2"/>
  <c r="G60" i="2"/>
  <c r="D60" i="2"/>
  <c r="J58" i="2"/>
  <c r="G58" i="2"/>
  <c r="D58" i="2"/>
  <c r="J56" i="2"/>
  <c r="G56" i="2"/>
  <c r="D56" i="2"/>
  <c r="J54" i="2"/>
  <c r="G54" i="2"/>
  <c r="D54" i="2"/>
  <c r="J51" i="2"/>
  <c r="G51" i="2"/>
  <c r="D51" i="2"/>
  <c r="J49" i="2"/>
  <c r="G49" i="2"/>
  <c r="D49" i="2"/>
  <c r="J48" i="2"/>
  <c r="G48" i="2"/>
  <c r="D48" i="2"/>
  <c r="J45" i="2"/>
  <c r="G45" i="2"/>
  <c r="D45" i="2"/>
  <c r="J42" i="2"/>
  <c r="G42" i="2"/>
  <c r="D42" i="2"/>
  <c r="J38" i="2"/>
  <c r="J37" i="2" s="1"/>
  <c r="G38" i="2"/>
  <c r="G37" i="2" s="1"/>
  <c r="D38" i="2"/>
  <c r="D37" i="2" s="1"/>
  <c r="J34" i="2"/>
  <c r="G34" i="2"/>
  <c r="D34" i="2"/>
  <c r="J31" i="2"/>
  <c r="G31" i="2"/>
  <c r="D31" i="2"/>
  <c r="J27" i="2"/>
  <c r="G27" i="2"/>
  <c r="D27" i="2"/>
  <c r="J24" i="2"/>
  <c r="G24" i="2"/>
  <c r="D24" i="2"/>
  <c r="J22" i="2"/>
  <c r="G22" i="2"/>
  <c r="D22" i="2"/>
  <c r="J16" i="2"/>
  <c r="G16" i="2"/>
  <c r="D16" i="2"/>
  <c r="J14" i="2"/>
  <c r="G14" i="2"/>
  <c r="D14" i="2"/>
  <c r="D310" i="2" l="1"/>
  <c r="F311" i="2"/>
  <c r="F310" i="2" s="1"/>
  <c r="F305" i="2" s="1"/>
  <c r="F304" i="2" s="1"/>
  <c r="F222" i="2" s="1"/>
  <c r="G352" i="2"/>
  <c r="G351" i="2" s="1"/>
  <c r="D465" i="2"/>
  <c r="F467" i="2"/>
  <c r="F465" i="2" s="1"/>
  <c r="G13" i="2"/>
  <c r="J352" i="2"/>
  <c r="J351" i="2" s="1"/>
  <c r="G465" i="2"/>
  <c r="I467" i="2"/>
  <c r="I465" i="2" s="1"/>
  <c r="I464" i="2" s="1"/>
  <c r="I422" i="2" s="1"/>
  <c r="I416" i="2" s="1"/>
  <c r="D469" i="2"/>
  <c r="F470" i="2"/>
  <c r="F469" i="2" s="1"/>
  <c r="D490" i="2"/>
  <c r="F491" i="2"/>
  <c r="F490" i="2" s="1"/>
  <c r="F479" i="2" s="1"/>
  <c r="D47" i="2"/>
  <c r="D41" i="2" s="1"/>
  <c r="F48" i="2"/>
  <c r="F47" i="2" s="1"/>
  <c r="F41" i="2" s="1"/>
  <c r="F40" i="2" s="1"/>
  <c r="F11" i="2" s="1"/>
  <c r="D344" i="2"/>
  <c r="F345" i="2"/>
  <c r="F344" i="2" s="1"/>
  <c r="J465" i="2"/>
  <c r="L467" i="2"/>
  <c r="L465" i="2" s="1"/>
  <c r="L464" i="2" s="1"/>
  <c r="L422" i="2" s="1"/>
  <c r="L416" i="2" s="1"/>
  <c r="J47" i="2"/>
  <c r="L48" i="2"/>
  <c r="L47" i="2" s="1"/>
  <c r="L41" i="2" s="1"/>
  <c r="L40" i="2" s="1"/>
  <c r="L11" i="2" s="1"/>
  <c r="J344" i="2"/>
  <c r="J339" i="2" s="1"/>
  <c r="J338" i="2" s="1"/>
  <c r="L345" i="2"/>
  <c r="L344" i="2" s="1"/>
  <c r="L339" i="2" s="1"/>
  <c r="L338" i="2" s="1"/>
  <c r="L319" i="2" s="1"/>
  <c r="J13" i="2"/>
  <c r="G47" i="2"/>
  <c r="G41" i="2" s="1"/>
  <c r="I48" i="2"/>
  <c r="I47" i="2" s="1"/>
  <c r="I41" i="2" s="1"/>
  <c r="I40" i="2" s="1"/>
  <c r="I11" i="2" s="1"/>
  <c r="G81" i="2"/>
  <c r="G344" i="2"/>
  <c r="I345" i="2"/>
  <c r="I344" i="2" s="1"/>
  <c r="I339" i="2" s="1"/>
  <c r="I338" i="2" s="1"/>
  <c r="I319" i="2" s="1"/>
  <c r="D346" i="2"/>
  <c r="F347" i="2"/>
  <c r="F346" i="2" s="1"/>
  <c r="D495" i="2"/>
  <c r="F496" i="2"/>
  <c r="F495" i="2" s="1"/>
  <c r="F494" i="2" s="1"/>
  <c r="F509" i="2" s="1"/>
  <c r="G321" i="2"/>
  <c r="J457" i="2"/>
  <c r="D283" i="2"/>
  <c r="J99" i="2"/>
  <c r="J98" i="2" s="1"/>
  <c r="G277" i="2"/>
  <c r="D272" i="2"/>
  <c r="D200" i="2"/>
  <c r="G263" i="2"/>
  <c r="G262" i="2" s="1"/>
  <c r="D312" i="2"/>
  <c r="J250" i="2"/>
  <c r="J277" i="2"/>
  <c r="D359" i="2"/>
  <c r="D358" i="2" s="1"/>
  <c r="D350" i="2" s="1"/>
  <c r="G99" i="2"/>
  <c r="G98" i="2" s="1"/>
  <c r="J359" i="2"/>
  <c r="J358" i="2" s="1"/>
  <c r="J321" i="2"/>
  <c r="D326" i="2"/>
  <c r="J215" i="2"/>
  <c r="J214" i="2" s="1"/>
  <c r="G305" i="2"/>
  <c r="J326" i="2"/>
  <c r="G359" i="2"/>
  <c r="G358" i="2" s="1"/>
  <c r="G109" i="2"/>
  <c r="G108" i="2" s="1"/>
  <c r="G242" i="2"/>
  <c r="J263" i="2"/>
  <c r="J262" i="2" s="1"/>
  <c r="G407" i="2"/>
  <c r="J41" i="2"/>
  <c r="D99" i="2"/>
  <c r="D98" i="2" s="1"/>
  <c r="G200" i="2"/>
  <c r="G196" i="2" s="1"/>
  <c r="G283" i="2"/>
  <c r="J283" i="2"/>
  <c r="D207" i="2"/>
  <c r="G215" i="2"/>
  <c r="G214" i="2" s="1"/>
  <c r="G457" i="2"/>
  <c r="J160" i="2"/>
  <c r="J156" i="2" s="1"/>
  <c r="D277" i="2"/>
  <c r="G80" i="2"/>
  <c r="G160" i="2"/>
  <c r="G156" i="2" s="1"/>
  <c r="D321" i="2"/>
  <c r="D320" i="2" s="1"/>
  <c r="G384" i="2"/>
  <c r="J464" i="2"/>
  <c r="G53" i="2"/>
  <c r="G91" i="2"/>
  <c r="G90" i="2" s="1"/>
  <c r="J91" i="2"/>
  <c r="J90" i="2" s="1"/>
  <c r="G224" i="2"/>
  <c r="J224" i="2"/>
  <c r="D224" i="2"/>
  <c r="G250" i="2"/>
  <c r="D263" i="2"/>
  <c r="D262" i="2" s="1"/>
  <c r="G295" i="2"/>
  <c r="J295" i="2"/>
  <c r="G312" i="2"/>
  <c r="D407" i="2"/>
  <c r="D479" i="2"/>
  <c r="J494" i="2"/>
  <c r="J207" i="2"/>
  <c r="J187" i="2"/>
  <c r="J53" i="2"/>
  <c r="J233" i="2"/>
  <c r="D242" i="2"/>
  <c r="D305" i="2"/>
  <c r="D304" i="2" s="1"/>
  <c r="G479" i="2"/>
  <c r="D26" i="2"/>
  <c r="G26" i="2"/>
  <c r="J26" i="2"/>
  <c r="J80" i="2"/>
  <c r="D81" i="2"/>
  <c r="D80" i="2" s="1"/>
  <c r="J132" i="2"/>
  <c r="J131" i="2" s="1"/>
  <c r="D132" i="2"/>
  <c r="D131" i="2" s="1"/>
  <c r="G132" i="2"/>
  <c r="G131" i="2" s="1"/>
  <c r="J242" i="2"/>
  <c r="G272" i="2"/>
  <c r="J272" i="2"/>
  <c r="J305" i="2"/>
  <c r="G316" i="2"/>
  <c r="J374" i="2"/>
  <c r="J373" i="2" s="1"/>
  <c r="J384" i="2"/>
  <c r="D384" i="2"/>
  <c r="J407" i="2"/>
  <c r="D494" i="2"/>
  <c r="G494" i="2"/>
  <c r="D187" i="2"/>
  <c r="D339" i="2"/>
  <c r="D338" i="2" s="1"/>
  <c r="D13" i="2"/>
  <c r="D53" i="2"/>
  <c r="D160" i="2"/>
  <c r="D156" i="2" s="1"/>
  <c r="J200" i="2"/>
  <c r="J196" i="2" s="1"/>
  <c r="G207" i="2"/>
  <c r="D215" i="2"/>
  <c r="D214" i="2" s="1"/>
  <c r="D233" i="2"/>
  <c r="G233" i="2"/>
  <c r="G326" i="2"/>
  <c r="D457" i="2"/>
  <c r="J479" i="2"/>
  <c r="D91" i="2"/>
  <c r="D90" i="2" s="1"/>
  <c r="J109" i="2"/>
  <c r="J108" i="2" s="1"/>
  <c r="D109" i="2"/>
  <c r="D108" i="2" s="1"/>
  <c r="D170" i="2"/>
  <c r="D169" i="2" s="1"/>
  <c r="G170" i="2"/>
  <c r="G169" i="2" s="1"/>
  <c r="J170" i="2"/>
  <c r="J169" i="2" s="1"/>
  <c r="G187" i="2"/>
  <c r="D196" i="2"/>
  <c r="D250" i="2"/>
  <c r="D295" i="2"/>
  <c r="G339" i="2"/>
  <c r="G338" i="2" s="1"/>
  <c r="D395" i="2"/>
  <c r="J395" i="2"/>
  <c r="G423" i="2"/>
  <c r="D423" i="2"/>
  <c r="D374" i="2"/>
  <c r="D373" i="2" s="1"/>
  <c r="G374" i="2"/>
  <c r="G373" i="2" s="1"/>
  <c r="J423" i="2"/>
  <c r="G395" i="2"/>
  <c r="J312" i="2"/>
  <c r="J316" i="2"/>
  <c r="G464" i="2"/>
  <c r="D464" i="2" l="1"/>
  <c r="F464" i="2"/>
  <c r="F422" i="2" s="1"/>
  <c r="F416" i="2" s="1"/>
  <c r="G350" i="2"/>
  <c r="G271" i="2"/>
  <c r="F339" i="2"/>
  <c r="F338" i="2" s="1"/>
  <c r="F319" i="2" s="1"/>
  <c r="I477" i="2"/>
  <c r="I510" i="2" s="1"/>
  <c r="I518" i="2" s="1"/>
  <c r="G320" i="2"/>
  <c r="J350" i="2"/>
  <c r="L477" i="2"/>
  <c r="L510" i="2" s="1"/>
  <c r="L518" i="2" s="1"/>
  <c r="G509" i="2"/>
  <c r="J282" i="2"/>
  <c r="G282" i="2"/>
  <c r="D271" i="2"/>
  <c r="D282" i="2"/>
  <c r="J271" i="2"/>
  <c r="J320" i="2"/>
  <c r="J319" i="2" s="1"/>
  <c r="G223" i="2"/>
  <c r="G40" i="2"/>
  <c r="G304" i="2"/>
  <c r="J79" i="2"/>
  <c r="J40" i="2"/>
  <c r="D509" i="2"/>
  <c r="J509" i="2"/>
  <c r="D79" i="2"/>
  <c r="G130" i="2"/>
  <c r="G79" i="2"/>
  <c r="J223" i="2"/>
  <c r="D12" i="2"/>
  <c r="G422" i="2"/>
  <c r="G416" i="2" s="1"/>
  <c r="D319" i="2"/>
  <c r="J12" i="2"/>
  <c r="G12" i="2"/>
  <c r="G383" i="2"/>
  <c r="G372" i="2" s="1"/>
  <c r="J130" i="2"/>
  <c r="J186" i="2"/>
  <c r="J422" i="2"/>
  <c r="J416" i="2" s="1"/>
  <c r="J304" i="2"/>
  <c r="D422" i="2"/>
  <c r="D416" i="2" s="1"/>
  <c r="G186" i="2"/>
  <c r="G319" i="2"/>
  <c r="D223" i="2"/>
  <c r="J383" i="2"/>
  <c r="J372" i="2" s="1"/>
  <c r="D130" i="2"/>
  <c r="D40" i="2"/>
  <c r="D186" i="2"/>
  <c r="D383" i="2"/>
  <c r="D372" i="2" s="1"/>
  <c r="F477" i="2" l="1"/>
  <c r="F510" i="2" s="1"/>
  <c r="F518" i="2" s="1"/>
  <c r="D222" i="2"/>
  <c r="J11" i="2"/>
  <c r="G11" i="2"/>
  <c r="G222" i="2"/>
  <c r="G477" i="2" s="1"/>
  <c r="G510" i="2" s="1"/>
  <c r="J222" i="2"/>
  <c r="D11" i="2"/>
  <c r="D477" i="2" l="1"/>
  <c r="D510" i="2" s="1"/>
  <c r="D513" i="2" s="1"/>
  <c r="G513" i="2"/>
  <c r="J477" i="2"/>
  <c r="J510" i="2" s="1"/>
  <c r="J513" i="2" s="1"/>
  <c r="L810" i="1"/>
  <c r="N810" i="1" s="1"/>
  <c r="N809" i="1" s="1"/>
  <c r="N808" i="1" s="1"/>
  <c r="N807" i="1" s="1"/>
  <c r="N806" i="1" s="1"/>
  <c r="N805" i="1" s="1"/>
  <c r="N804" i="1" s="1"/>
  <c r="N796" i="1" s="1"/>
  <c r="I810" i="1"/>
  <c r="K810" i="1" s="1"/>
  <c r="K809" i="1" s="1"/>
  <c r="K808" i="1" s="1"/>
  <c r="K807" i="1" s="1"/>
  <c r="K806" i="1" s="1"/>
  <c r="K805" i="1" s="1"/>
  <c r="K804" i="1" s="1"/>
  <c r="K796" i="1" s="1"/>
  <c r="L598" i="1"/>
  <c r="N598" i="1" s="1"/>
  <c r="N597" i="1" s="1"/>
  <c r="N596" i="1" s="1"/>
  <c r="N595" i="1" s="1"/>
  <c r="I598" i="1"/>
  <c r="K598" i="1" s="1"/>
  <c r="K597" i="1" s="1"/>
  <c r="K596" i="1" s="1"/>
  <c r="K595" i="1" s="1"/>
  <c r="F598" i="1"/>
  <c r="H598" i="1" s="1"/>
  <c r="H597" i="1" s="1"/>
  <c r="H596" i="1" s="1"/>
  <c r="H595" i="1" s="1"/>
  <c r="H588" i="1" s="1"/>
  <c r="I347" i="1"/>
  <c r="L316" i="1"/>
  <c r="I316" i="1"/>
  <c r="F316" i="1"/>
  <c r="L294" i="1"/>
  <c r="I294" i="1"/>
  <c r="F294" i="1"/>
  <c r="K588" i="1" l="1"/>
  <c r="K587" i="1" s="1"/>
  <c r="K558" i="1" s="1"/>
  <c r="K550" i="1" s="1"/>
  <c r="K920" i="1" s="1"/>
  <c r="N588" i="1"/>
  <c r="N587" i="1" s="1"/>
  <c r="N558" i="1" s="1"/>
  <c r="N550" i="1" s="1"/>
  <c r="N920" i="1" s="1"/>
  <c r="H587" i="1"/>
  <c r="F787" i="1"/>
  <c r="F789" i="1"/>
  <c r="L787" i="1"/>
  <c r="I787" i="1"/>
  <c r="L793" i="1"/>
  <c r="I793" i="1"/>
  <c r="F793" i="1"/>
  <c r="I900" i="1"/>
  <c r="L900" i="1"/>
  <c r="F900" i="1"/>
  <c r="I879" i="1"/>
  <c r="L879" i="1"/>
  <c r="F879" i="1"/>
  <c r="F810" i="1"/>
  <c r="H810" i="1" s="1"/>
  <c r="H809" i="1" s="1"/>
  <c r="H808" i="1" s="1"/>
  <c r="H807" i="1" s="1"/>
  <c r="H806" i="1" s="1"/>
  <c r="H805" i="1" s="1"/>
  <c r="H804" i="1" s="1"/>
  <c r="H796" i="1" s="1"/>
  <c r="I761" i="1"/>
  <c r="L761" i="1"/>
  <c r="F761" i="1"/>
  <c r="I759" i="1"/>
  <c r="L759" i="1"/>
  <c r="F759" i="1"/>
  <c r="I709" i="1"/>
  <c r="L709" i="1"/>
  <c r="F709" i="1"/>
  <c r="I667" i="1"/>
  <c r="L667" i="1"/>
  <c r="F667" i="1"/>
  <c r="I647" i="1"/>
  <c r="L647" i="1"/>
  <c r="F647" i="1"/>
  <c r="L608" i="1"/>
  <c r="I608" i="1"/>
  <c r="F608" i="1"/>
  <c r="L565" i="1"/>
  <c r="I565" i="1"/>
  <c r="F565" i="1"/>
  <c r="H558" i="1" l="1"/>
  <c r="L547" i="1"/>
  <c r="L546" i="1" s="1"/>
  <c r="L545" i="1" s="1"/>
  <c r="L544" i="1" s="1"/>
  <c r="L543" i="1" s="1"/>
  <c r="L542" i="1" s="1"/>
  <c r="I547" i="1"/>
  <c r="I546" i="1" s="1"/>
  <c r="I545" i="1" s="1"/>
  <c r="I544" i="1" s="1"/>
  <c r="I543" i="1" s="1"/>
  <c r="I542" i="1" s="1"/>
  <c r="F547" i="1"/>
  <c r="F546" i="1" s="1"/>
  <c r="F545" i="1" s="1"/>
  <c r="F544" i="1" s="1"/>
  <c r="F543" i="1" s="1"/>
  <c r="F542" i="1" s="1"/>
  <c r="I556" i="1"/>
  <c r="L556" i="1"/>
  <c r="F556" i="1"/>
  <c r="L540" i="1"/>
  <c r="L539" i="1" s="1"/>
  <c r="L538" i="1" s="1"/>
  <c r="L537" i="1" s="1"/>
  <c r="L536" i="1" s="1"/>
  <c r="L535" i="1" s="1"/>
  <c r="I540" i="1"/>
  <c r="I539" i="1" s="1"/>
  <c r="I538" i="1" s="1"/>
  <c r="I537" i="1" s="1"/>
  <c r="I536" i="1" s="1"/>
  <c r="I535" i="1" s="1"/>
  <c r="F540" i="1"/>
  <c r="F539" i="1" s="1"/>
  <c r="F538" i="1" s="1"/>
  <c r="F537" i="1" s="1"/>
  <c r="F536" i="1" s="1"/>
  <c r="F535" i="1" s="1"/>
  <c r="I533" i="1"/>
  <c r="I532" i="1" s="1"/>
  <c r="I531" i="1" s="1"/>
  <c r="I530" i="1" s="1"/>
  <c r="L533" i="1"/>
  <c r="L532" i="1" s="1"/>
  <c r="L531" i="1" s="1"/>
  <c r="L530" i="1" s="1"/>
  <c r="F533" i="1"/>
  <c r="F532" i="1" s="1"/>
  <c r="F531" i="1" s="1"/>
  <c r="F530" i="1" s="1"/>
  <c r="L524" i="1"/>
  <c r="I524" i="1"/>
  <c r="F524" i="1"/>
  <c r="H550" i="1" l="1"/>
  <c r="L376" i="1"/>
  <c r="L375" i="1" s="1"/>
  <c r="L374" i="1" s="1"/>
  <c r="L373" i="1" s="1"/>
  <c r="I376" i="1"/>
  <c r="I375" i="1" s="1"/>
  <c r="I374" i="1" s="1"/>
  <c r="I373" i="1" s="1"/>
  <c r="F376" i="1"/>
  <c r="F375" i="1" s="1"/>
  <c r="F374" i="1" s="1"/>
  <c r="F373" i="1" s="1"/>
  <c r="H920" i="1" l="1"/>
  <c r="L324" i="1"/>
  <c r="I324" i="1"/>
  <c r="F324" i="1"/>
  <c r="I308" i="1"/>
  <c r="L308" i="1"/>
  <c r="F308" i="1"/>
  <c r="I306" i="1"/>
  <c r="L306" i="1"/>
  <c r="F306" i="1"/>
  <c r="I292" i="1"/>
  <c r="L292" i="1"/>
  <c r="F292" i="1"/>
  <c r="I239" i="1"/>
  <c r="L239" i="1"/>
  <c r="F239" i="1"/>
  <c r="I173" i="1"/>
  <c r="L173" i="1"/>
  <c r="F173" i="1"/>
  <c r="I74" i="1"/>
  <c r="L74" i="1"/>
  <c r="F74" i="1"/>
  <c r="I41" i="1"/>
  <c r="L41" i="1"/>
  <c r="F41" i="1"/>
  <c r="F289" i="1" l="1"/>
  <c r="F288" i="1" s="1"/>
  <c r="L289" i="1"/>
  <c r="L288" i="1" s="1"/>
  <c r="I289" i="1"/>
  <c r="I288" i="1" s="1"/>
  <c r="L266" i="1"/>
  <c r="I266" i="1"/>
  <c r="F266" i="1"/>
  <c r="L279" i="1"/>
  <c r="I279" i="1"/>
  <c r="F279" i="1"/>
  <c r="L423" i="1"/>
  <c r="I423" i="1"/>
  <c r="F423" i="1"/>
  <c r="L213" i="1"/>
  <c r="I213" i="1"/>
  <c r="F213" i="1"/>
  <c r="L149" i="1" l="1"/>
  <c r="I149" i="1"/>
  <c r="F149" i="1"/>
  <c r="I241" i="1"/>
  <c r="I238" i="1" s="1"/>
  <c r="L241" i="1"/>
  <c r="L238" i="1" s="1"/>
  <c r="F241" i="1"/>
  <c r="F238" i="1" s="1"/>
  <c r="L189" i="1"/>
  <c r="I189" i="1"/>
  <c r="F189" i="1"/>
  <c r="L741" i="1"/>
  <c r="I741" i="1"/>
  <c r="F741" i="1"/>
  <c r="L687" i="1"/>
  <c r="I687" i="1"/>
  <c r="F687" i="1"/>
  <c r="L431" i="1" l="1"/>
  <c r="I431" i="1"/>
  <c r="F431" i="1"/>
  <c r="L16" i="1" l="1"/>
  <c r="I16" i="1"/>
  <c r="F16" i="1"/>
  <c r="I18" i="1"/>
  <c r="L18" i="1"/>
  <c r="F18" i="1"/>
  <c r="L21" i="1"/>
  <c r="I21" i="1"/>
  <c r="F21" i="1"/>
  <c r="L25" i="1"/>
  <c r="L24" i="1" s="1"/>
  <c r="L23" i="1" s="1"/>
  <c r="I25" i="1"/>
  <c r="I24" i="1" s="1"/>
  <c r="I23" i="1" s="1"/>
  <c r="F25" i="1"/>
  <c r="F24" i="1" s="1"/>
  <c r="F23" i="1" s="1"/>
  <c r="L30" i="1"/>
  <c r="L29" i="1" s="1"/>
  <c r="L28" i="1" s="1"/>
  <c r="L27" i="1" s="1"/>
  <c r="I30" i="1"/>
  <c r="I29" i="1" s="1"/>
  <c r="I28" i="1" s="1"/>
  <c r="I27" i="1" s="1"/>
  <c r="F30" i="1"/>
  <c r="F29" i="1" s="1"/>
  <c r="F28" i="1" s="1"/>
  <c r="F27" i="1" s="1"/>
  <c r="I37" i="1"/>
  <c r="L37" i="1"/>
  <c r="F37" i="1"/>
  <c r="L43" i="1"/>
  <c r="I43" i="1"/>
  <c r="F43" i="1"/>
  <c r="L45" i="1"/>
  <c r="I45" i="1"/>
  <c r="F45" i="1"/>
  <c r="L49" i="1"/>
  <c r="L48" i="1" s="1"/>
  <c r="L47" i="1" s="1"/>
  <c r="I49" i="1"/>
  <c r="I48" i="1" s="1"/>
  <c r="I47" i="1" s="1"/>
  <c r="F49" i="1"/>
  <c r="F48" i="1" s="1"/>
  <c r="F47" i="1" s="1"/>
  <c r="L54" i="1"/>
  <c r="L53" i="1" s="1"/>
  <c r="I54" i="1"/>
  <c r="I53" i="1" s="1"/>
  <c r="F54" i="1"/>
  <c r="F53" i="1" s="1"/>
  <c r="L61" i="1"/>
  <c r="L60" i="1" s="1"/>
  <c r="I61" i="1"/>
  <c r="I60" i="1" s="1"/>
  <c r="F61" i="1"/>
  <c r="F60" i="1" s="1"/>
  <c r="L67" i="1"/>
  <c r="I67" i="1"/>
  <c r="F67" i="1"/>
  <c r="L69" i="1"/>
  <c r="I69" i="1"/>
  <c r="F69" i="1"/>
  <c r="L78" i="1"/>
  <c r="I78" i="1"/>
  <c r="F78" i="1"/>
  <c r="L80" i="1"/>
  <c r="I80" i="1"/>
  <c r="F80" i="1"/>
  <c r="L82" i="1"/>
  <c r="I82" i="1"/>
  <c r="F82" i="1"/>
  <c r="L84" i="1"/>
  <c r="I84" i="1"/>
  <c r="F84" i="1"/>
  <c r="I87" i="1"/>
  <c r="L87" i="1"/>
  <c r="F87" i="1"/>
  <c r="L90" i="1"/>
  <c r="I90" i="1"/>
  <c r="F90" i="1"/>
  <c r="L96" i="1"/>
  <c r="L95" i="1" s="1"/>
  <c r="L94" i="1" s="1"/>
  <c r="L93" i="1" s="1"/>
  <c r="L92" i="1" s="1"/>
  <c r="I96" i="1"/>
  <c r="I95" i="1" s="1"/>
  <c r="I94" i="1" s="1"/>
  <c r="I93" i="1" s="1"/>
  <c r="I92" i="1" s="1"/>
  <c r="F96" i="1"/>
  <c r="F95" i="1" s="1"/>
  <c r="F94" i="1" s="1"/>
  <c r="F93" i="1" s="1"/>
  <c r="F92" i="1" s="1"/>
  <c r="L100" i="1"/>
  <c r="L99" i="1" s="1"/>
  <c r="L98" i="1" s="1"/>
  <c r="I100" i="1"/>
  <c r="I99" i="1" s="1"/>
  <c r="I98" i="1" s="1"/>
  <c r="F100" i="1"/>
  <c r="F99" i="1" s="1"/>
  <c r="F98" i="1" s="1"/>
  <c r="L106" i="1"/>
  <c r="L105" i="1" s="1"/>
  <c r="L104" i="1" s="1"/>
  <c r="L103" i="1" s="1"/>
  <c r="I106" i="1"/>
  <c r="I105" i="1" s="1"/>
  <c r="I104" i="1" s="1"/>
  <c r="I103" i="1" s="1"/>
  <c r="F106" i="1"/>
  <c r="F105" i="1" s="1"/>
  <c r="F104" i="1" s="1"/>
  <c r="F103" i="1" s="1"/>
  <c r="I111" i="1"/>
  <c r="L111" i="1"/>
  <c r="F111" i="1"/>
  <c r="F110" i="1" s="1"/>
  <c r="F109" i="1" s="1"/>
  <c r="L118" i="1"/>
  <c r="L117" i="1" s="1"/>
  <c r="L116" i="1" s="1"/>
  <c r="I118" i="1"/>
  <c r="I117" i="1" s="1"/>
  <c r="I116" i="1" s="1"/>
  <c r="F118" i="1"/>
  <c r="F117" i="1" s="1"/>
  <c r="F116" i="1" s="1"/>
  <c r="I123" i="1"/>
  <c r="I122" i="1" s="1"/>
  <c r="I121" i="1" s="1"/>
  <c r="L123" i="1"/>
  <c r="L122" i="1" s="1"/>
  <c r="L121" i="1" s="1"/>
  <c r="F123" i="1"/>
  <c r="F122" i="1" s="1"/>
  <c r="F121" i="1" s="1"/>
  <c r="L128" i="1"/>
  <c r="I128" i="1"/>
  <c r="F128" i="1"/>
  <c r="L130" i="1"/>
  <c r="I130" i="1"/>
  <c r="F130" i="1"/>
  <c r="L132" i="1"/>
  <c r="I132" i="1"/>
  <c r="F132" i="1"/>
  <c r="L134" i="1"/>
  <c r="I134" i="1"/>
  <c r="F134" i="1"/>
  <c r="I136" i="1"/>
  <c r="L136" i="1"/>
  <c r="F136" i="1"/>
  <c r="L140" i="1"/>
  <c r="I140" i="1"/>
  <c r="F140" i="1"/>
  <c r="L142" i="1"/>
  <c r="I142" i="1"/>
  <c r="F142" i="1"/>
  <c r="L144" i="1"/>
  <c r="I144" i="1"/>
  <c r="F144" i="1"/>
  <c r="L147" i="1"/>
  <c r="I147" i="1"/>
  <c r="F147" i="1"/>
  <c r="L151" i="1"/>
  <c r="I151" i="1"/>
  <c r="F151" i="1"/>
  <c r="I157" i="1"/>
  <c r="I156" i="1" s="1"/>
  <c r="L157" i="1"/>
  <c r="L156" i="1" s="1"/>
  <c r="F157" i="1"/>
  <c r="F156" i="1" s="1"/>
  <c r="I162" i="1"/>
  <c r="I161" i="1" s="1"/>
  <c r="I160" i="1" s="1"/>
  <c r="L162" i="1"/>
  <c r="L161" i="1" s="1"/>
  <c r="L160" i="1" s="1"/>
  <c r="F162" i="1"/>
  <c r="F161" i="1" s="1"/>
  <c r="F160" i="1" s="1"/>
  <c r="L170" i="1"/>
  <c r="I170" i="1"/>
  <c r="F170" i="1"/>
  <c r="I177" i="1"/>
  <c r="I176" i="1" s="1"/>
  <c r="I175" i="1" s="1"/>
  <c r="L177" i="1"/>
  <c r="L176" i="1" s="1"/>
  <c r="L175" i="1" s="1"/>
  <c r="F177" i="1"/>
  <c r="F176" i="1" s="1"/>
  <c r="F175" i="1" s="1"/>
  <c r="L185" i="1"/>
  <c r="I185" i="1"/>
  <c r="F185" i="1"/>
  <c r="L187" i="1"/>
  <c r="I187" i="1"/>
  <c r="F187" i="1"/>
  <c r="L196" i="1"/>
  <c r="I196" i="1"/>
  <c r="F196" i="1"/>
  <c r="L198" i="1"/>
  <c r="I198" i="1"/>
  <c r="F198" i="1"/>
  <c r="L203" i="1"/>
  <c r="L202" i="1" s="1"/>
  <c r="I203" i="1"/>
  <c r="I202" i="1" s="1"/>
  <c r="F203" i="1"/>
  <c r="F202" i="1" s="1"/>
  <c r="L206" i="1"/>
  <c r="L205" i="1" s="1"/>
  <c r="I206" i="1"/>
  <c r="I205" i="1" s="1"/>
  <c r="F206" i="1"/>
  <c r="F205" i="1" s="1"/>
  <c r="L211" i="1"/>
  <c r="I211" i="1"/>
  <c r="F211" i="1"/>
  <c r="I219" i="1"/>
  <c r="I218" i="1" s="1"/>
  <c r="I217" i="1" s="1"/>
  <c r="L219" i="1"/>
  <c r="L218" i="1" s="1"/>
  <c r="L217" i="1" s="1"/>
  <c r="F219" i="1"/>
  <c r="F218" i="1" s="1"/>
  <c r="F217" i="1" s="1"/>
  <c r="L224" i="1"/>
  <c r="L223" i="1" s="1"/>
  <c r="L222" i="1" s="1"/>
  <c r="I224" i="1"/>
  <c r="I223" i="1" s="1"/>
  <c r="I222" i="1" s="1"/>
  <c r="F224" i="1"/>
  <c r="F223" i="1" s="1"/>
  <c r="F222" i="1" s="1"/>
  <c r="L230" i="1"/>
  <c r="L229" i="1" s="1"/>
  <c r="L228" i="1" s="1"/>
  <c r="L227" i="1" s="1"/>
  <c r="L226" i="1" s="1"/>
  <c r="I230" i="1"/>
  <c r="I229" i="1" s="1"/>
  <c r="I228" i="1" s="1"/>
  <c r="I227" i="1" s="1"/>
  <c r="I226" i="1" s="1"/>
  <c r="F230" i="1"/>
  <c r="F229" i="1" s="1"/>
  <c r="F228" i="1" s="1"/>
  <c r="F227" i="1" s="1"/>
  <c r="F226" i="1" s="1"/>
  <c r="L236" i="1"/>
  <c r="L235" i="1" s="1"/>
  <c r="I236" i="1"/>
  <c r="I235" i="1" s="1"/>
  <c r="F236" i="1"/>
  <c r="F235" i="1" s="1"/>
  <c r="L247" i="1"/>
  <c r="L246" i="1" s="1"/>
  <c r="L245" i="1" s="1"/>
  <c r="L244" i="1" s="1"/>
  <c r="I247" i="1"/>
  <c r="I246" i="1" s="1"/>
  <c r="I245" i="1" s="1"/>
  <c r="I244" i="1" s="1"/>
  <c r="F247" i="1"/>
  <c r="F246" i="1" s="1"/>
  <c r="F245" i="1" s="1"/>
  <c r="F244" i="1" s="1"/>
  <c r="L252" i="1"/>
  <c r="L251" i="1" s="1"/>
  <c r="I252" i="1"/>
  <c r="I251" i="1" s="1"/>
  <c r="F252" i="1"/>
  <c r="F251" i="1" s="1"/>
  <c r="L264" i="1"/>
  <c r="I264" i="1"/>
  <c r="F264" i="1"/>
  <c r="I272" i="1"/>
  <c r="L272" i="1"/>
  <c r="F272" i="1"/>
  <c r="L275" i="1"/>
  <c r="I275" i="1"/>
  <c r="F275" i="1"/>
  <c r="L277" i="1"/>
  <c r="I277" i="1"/>
  <c r="F277" i="1"/>
  <c r="L301" i="1"/>
  <c r="L300" i="1" s="1"/>
  <c r="L299" i="1" s="1"/>
  <c r="L298" i="1" s="1"/>
  <c r="I301" i="1"/>
  <c r="I300" i="1" s="1"/>
  <c r="I299" i="1" s="1"/>
  <c r="I298" i="1" s="1"/>
  <c r="F301" i="1"/>
  <c r="F300" i="1" s="1"/>
  <c r="F299" i="1" s="1"/>
  <c r="F298" i="1" s="1"/>
  <c r="L311" i="1"/>
  <c r="I311" i="1"/>
  <c r="F311" i="1"/>
  <c r="L313" i="1"/>
  <c r="I313" i="1"/>
  <c r="F313" i="1"/>
  <c r="I315" i="1"/>
  <c r="L315" i="1"/>
  <c r="F315" i="1"/>
  <c r="L326" i="1"/>
  <c r="L323" i="1" s="1"/>
  <c r="I326" i="1"/>
  <c r="I323" i="1" s="1"/>
  <c r="F326" i="1"/>
  <c r="F323" i="1" s="1"/>
  <c r="L337" i="1"/>
  <c r="L336" i="1" s="1"/>
  <c r="I337" i="1"/>
  <c r="I336" i="1" s="1"/>
  <c r="F337" i="1"/>
  <c r="F336" i="1" s="1"/>
  <c r="L343" i="1"/>
  <c r="L342" i="1" s="1"/>
  <c r="L341" i="1" s="1"/>
  <c r="I343" i="1"/>
  <c r="I342" i="1" s="1"/>
  <c r="I341" i="1" s="1"/>
  <c r="F343" i="1"/>
  <c r="F342" i="1" s="1"/>
  <c r="F341" i="1" s="1"/>
  <c r="L347" i="1"/>
  <c r="L346" i="1" s="1"/>
  <c r="L345" i="1" s="1"/>
  <c r="I346" i="1"/>
  <c r="I345" i="1" s="1"/>
  <c r="F347" i="1"/>
  <c r="F346" i="1" s="1"/>
  <c r="F345" i="1" s="1"/>
  <c r="L352" i="1"/>
  <c r="L351" i="1" s="1"/>
  <c r="L350" i="1" s="1"/>
  <c r="L349" i="1" s="1"/>
  <c r="I352" i="1"/>
  <c r="I351" i="1" s="1"/>
  <c r="I350" i="1" s="1"/>
  <c r="I349" i="1" s="1"/>
  <c r="F352" i="1"/>
  <c r="F351" i="1" s="1"/>
  <c r="F350" i="1" s="1"/>
  <c r="F349" i="1" s="1"/>
  <c r="L359" i="1"/>
  <c r="I359" i="1"/>
  <c r="F359" i="1"/>
  <c r="L361" i="1"/>
  <c r="I361" i="1"/>
  <c r="F361" i="1"/>
  <c r="L364" i="1"/>
  <c r="L363" i="1" s="1"/>
  <c r="I364" i="1"/>
  <c r="I363" i="1" s="1"/>
  <c r="F364" i="1"/>
  <c r="F363" i="1" s="1"/>
  <c r="L371" i="1"/>
  <c r="L370" i="1" s="1"/>
  <c r="L369" i="1" s="1"/>
  <c r="L368" i="1" s="1"/>
  <c r="I371" i="1"/>
  <c r="I370" i="1" s="1"/>
  <c r="I369" i="1" s="1"/>
  <c r="I368" i="1" s="1"/>
  <c r="F371" i="1"/>
  <c r="F370" i="1" s="1"/>
  <c r="F369" i="1" s="1"/>
  <c r="F368" i="1" s="1"/>
  <c r="L381" i="1"/>
  <c r="L380" i="1" s="1"/>
  <c r="L379" i="1" s="1"/>
  <c r="I381" i="1"/>
  <c r="I380" i="1" s="1"/>
  <c r="I379" i="1" s="1"/>
  <c r="F381" i="1"/>
  <c r="F380" i="1" s="1"/>
  <c r="F379" i="1" s="1"/>
  <c r="L385" i="1"/>
  <c r="I385" i="1"/>
  <c r="F385" i="1"/>
  <c r="L387" i="1"/>
  <c r="I387" i="1"/>
  <c r="F387" i="1"/>
  <c r="L393" i="1"/>
  <c r="L392" i="1" s="1"/>
  <c r="I393" i="1"/>
  <c r="I392" i="1" s="1"/>
  <c r="F393" i="1"/>
  <c r="F392" i="1" s="1"/>
  <c r="L400" i="1"/>
  <c r="L399" i="1" s="1"/>
  <c r="L398" i="1" s="1"/>
  <c r="L397" i="1" s="1"/>
  <c r="L396" i="1" s="1"/>
  <c r="L395" i="1" s="1"/>
  <c r="I400" i="1"/>
  <c r="I399" i="1" s="1"/>
  <c r="I398" i="1" s="1"/>
  <c r="I397" i="1" s="1"/>
  <c r="I396" i="1" s="1"/>
  <c r="I395" i="1" s="1"/>
  <c r="F400" i="1"/>
  <c r="F399" i="1" s="1"/>
  <c r="F398" i="1" s="1"/>
  <c r="F397" i="1" s="1"/>
  <c r="F396" i="1" s="1"/>
  <c r="F395" i="1" s="1"/>
  <c r="L407" i="1"/>
  <c r="L406" i="1" s="1"/>
  <c r="L405" i="1" s="1"/>
  <c r="L404" i="1" s="1"/>
  <c r="L403" i="1" s="1"/>
  <c r="I407" i="1"/>
  <c r="I406" i="1" s="1"/>
  <c r="I405" i="1" s="1"/>
  <c r="I404" i="1" s="1"/>
  <c r="I403" i="1" s="1"/>
  <c r="F407" i="1"/>
  <c r="F406" i="1" s="1"/>
  <c r="F405" i="1" s="1"/>
  <c r="F404" i="1" s="1"/>
  <c r="F403" i="1" s="1"/>
  <c r="L418" i="1"/>
  <c r="L417" i="1" s="1"/>
  <c r="I418" i="1"/>
  <c r="I417" i="1" s="1"/>
  <c r="F418" i="1"/>
  <c r="F417" i="1" s="1"/>
  <c r="L421" i="1"/>
  <c r="L420" i="1" s="1"/>
  <c r="I421" i="1"/>
  <c r="I420" i="1" s="1"/>
  <c r="F421" i="1"/>
  <c r="F420" i="1" s="1"/>
  <c r="L413" i="1"/>
  <c r="L412" i="1" s="1"/>
  <c r="L411" i="1" s="1"/>
  <c r="L410" i="1" s="1"/>
  <c r="I413" i="1"/>
  <c r="I412" i="1" s="1"/>
  <c r="I411" i="1" s="1"/>
  <c r="I410" i="1" s="1"/>
  <c r="F413" i="1"/>
  <c r="F412" i="1" s="1"/>
  <c r="F411" i="1" s="1"/>
  <c r="F410" i="1" s="1"/>
  <c r="L110" i="1" l="1"/>
  <c r="L109" i="1" s="1"/>
  <c r="L108" i="1" s="1"/>
  <c r="I110" i="1"/>
  <c r="I109" i="1" s="1"/>
  <c r="I108" i="1" s="1"/>
  <c r="I310" i="1"/>
  <c r="F310" i="1"/>
  <c r="L310" i="1"/>
  <c r="L358" i="1"/>
  <c r="L357" i="1" s="1"/>
  <c r="L356" i="1" s="1"/>
  <c r="L355" i="1" s="1"/>
  <c r="L354" i="1" s="1"/>
  <c r="I340" i="1"/>
  <c r="I339" i="1" s="1"/>
  <c r="F358" i="1"/>
  <c r="F357" i="1" s="1"/>
  <c r="F356" i="1" s="1"/>
  <c r="F355" i="1" s="1"/>
  <c r="F354" i="1" s="1"/>
  <c r="I358" i="1"/>
  <c r="I357" i="1" s="1"/>
  <c r="I356" i="1" s="1"/>
  <c r="I355" i="1" s="1"/>
  <c r="I354" i="1" s="1"/>
  <c r="F340" i="1"/>
  <c r="F339" i="1" s="1"/>
  <c r="L340" i="1"/>
  <c r="L339" i="1" s="1"/>
  <c r="F184" i="1"/>
  <c r="F183" i="1" s="1"/>
  <c r="F182" i="1" s="1"/>
  <c r="F181" i="1" s="1"/>
  <c r="L146" i="1"/>
  <c r="L184" i="1"/>
  <c r="L183" i="1" s="1"/>
  <c r="L182" i="1" s="1"/>
  <c r="L181" i="1" s="1"/>
  <c r="I184" i="1"/>
  <c r="I183" i="1" s="1"/>
  <c r="I182" i="1" s="1"/>
  <c r="I181" i="1" s="1"/>
  <c r="F146" i="1"/>
  <c r="I146" i="1"/>
  <c r="L73" i="1"/>
  <c r="L72" i="1" s="1"/>
  <c r="L71" i="1" s="1"/>
  <c r="F73" i="1"/>
  <c r="F72" i="1" s="1"/>
  <c r="F71" i="1" s="1"/>
  <c r="I73" i="1"/>
  <c r="I72" i="1" s="1"/>
  <c r="I71" i="1" s="1"/>
  <c r="F66" i="1"/>
  <c r="F65" i="1" s="1"/>
  <c r="F64" i="1" s="1"/>
  <c r="F269" i="1"/>
  <c r="F268" i="1" s="1"/>
  <c r="I263" i="1"/>
  <c r="I262" i="1" s="1"/>
  <c r="I269" i="1"/>
  <c r="I268" i="1" s="1"/>
  <c r="L263" i="1"/>
  <c r="L262" i="1" s="1"/>
  <c r="L269" i="1"/>
  <c r="L268" i="1" s="1"/>
  <c r="F263" i="1"/>
  <c r="F262" i="1" s="1"/>
  <c r="I234" i="1"/>
  <c r="I233" i="1" s="1"/>
  <c r="I232" i="1" s="1"/>
  <c r="F210" i="1"/>
  <c r="F209" i="1" s="1"/>
  <c r="F208" i="1" s="1"/>
  <c r="L210" i="1"/>
  <c r="L209" i="1" s="1"/>
  <c r="L208" i="1" s="1"/>
  <c r="I210" i="1"/>
  <c r="I209" i="1" s="1"/>
  <c r="I208" i="1" s="1"/>
  <c r="L234" i="1"/>
  <c r="L233" i="1" s="1"/>
  <c r="L232" i="1" s="1"/>
  <c r="F234" i="1"/>
  <c r="F233" i="1" s="1"/>
  <c r="F232" i="1" s="1"/>
  <c r="F335" i="1"/>
  <c r="F250" i="1"/>
  <c r="F249" i="1" s="1"/>
  <c r="F243" i="1" s="1"/>
  <c r="I335" i="1"/>
  <c r="F305" i="1"/>
  <c r="I250" i="1"/>
  <c r="I249" i="1" s="1"/>
  <c r="I243" i="1" s="1"/>
  <c r="I216" i="1"/>
  <c r="I215" i="1" s="1"/>
  <c r="I195" i="1"/>
  <c r="I194" i="1" s="1"/>
  <c r="I193" i="1" s="1"/>
  <c r="L155" i="1"/>
  <c r="L154" i="1" s="1"/>
  <c r="I139" i="1"/>
  <c r="L66" i="1"/>
  <c r="L65" i="1" s="1"/>
  <c r="L64" i="1" s="1"/>
  <c r="F59" i="1"/>
  <c r="F169" i="1"/>
  <c r="F168" i="1" s="1"/>
  <c r="F167" i="1" s="1"/>
  <c r="F166" i="1" s="1"/>
  <c r="L391" i="1"/>
  <c r="L390" i="1" s="1"/>
  <c r="L389" i="1" s="1"/>
  <c r="F384" i="1"/>
  <c r="I305" i="1"/>
  <c r="I201" i="1"/>
  <c r="I200" i="1" s="1"/>
  <c r="L59" i="1"/>
  <c r="I52" i="1"/>
  <c r="I51" i="1" s="1"/>
  <c r="I36" i="1"/>
  <c r="I35" i="1" s="1"/>
  <c r="I34" i="1" s="1"/>
  <c r="F216" i="1"/>
  <c r="F215" i="1" s="1"/>
  <c r="L139" i="1"/>
  <c r="F108" i="1"/>
  <c r="I66" i="1"/>
  <c r="I65" i="1" s="1"/>
  <c r="I64" i="1" s="1"/>
  <c r="F52" i="1"/>
  <c r="F51" i="1" s="1"/>
  <c r="F391" i="1"/>
  <c r="F390" i="1" s="1"/>
  <c r="F389" i="1" s="1"/>
  <c r="L201" i="1"/>
  <c r="L200" i="1" s="1"/>
  <c r="I59" i="1"/>
  <c r="L15" i="1"/>
  <c r="L14" i="1" s="1"/>
  <c r="L13" i="1" s="1"/>
  <c r="L12" i="1" s="1"/>
  <c r="F15" i="1"/>
  <c r="F14" i="1" s="1"/>
  <c r="F13" i="1" s="1"/>
  <c r="F12" i="1" s="1"/>
  <c r="I391" i="1"/>
  <c r="I390" i="1" s="1"/>
  <c r="I389" i="1" s="1"/>
  <c r="I384" i="1"/>
  <c r="L384" i="1"/>
  <c r="L335" i="1"/>
  <c r="F201" i="1"/>
  <c r="F200" i="1" s="1"/>
  <c r="F195" i="1"/>
  <c r="F194" i="1" s="1"/>
  <c r="F193" i="1" s="1"/>
  <c r="L195" i="1"/>
  <c r="L194" i="1" s="1"/>
  <c r="L193" i="1" s="1"/>
  <c r="I155" i="1"/>
  <c r="I154" i="1" s="1"/>
  <c r="F139" i="1"/>
  <c r="I127" i="1"/>
  <c r="L127" i="1"/>
  <c r="L52" i="1"/>
  <c r="L51" i="1" s="1"/>
  <c r="F36" i="1"/>
  <c r="F35" i="1" s="1"/>
  <c r="F34" i="1" s="1"/>
  <c r="I15" i="1"/>
  <c r="I14" i="1" s="1"/>
  <c r="I13" i="1" s="1"/>
  <c r="I12" i="1" s="1"/>
  <c r="F127" i="1"/>
  <c r="L250" i="1"/>
  <c r="L249" i="1" s="1"/>
  <c r="L243" i="1" s="1"/>
  <c r="L216" i="1"/>
  <c r="L215" i="1" s="1"/>
  <c r="I169" i="1"/>
  <c r="I168" i="1" s="1"/>
  <c r="I167" i="1" s="1"/>
  <c r="I166" i="1" s="1"/>
  <c r="L305" i="1"/>
  <c r="L169" i="1"/>
  <c r="L168" i="1" s="1"/>
  <c r="L167" i="1" s="1"/>
  <c r="L166" i="1" s="1"/>
  <c r="F155" i="1"/>
  <c r="F154" i="1" s="1"/>
  <c r="L36" i="1"/>
  <c r="L35" i="1" s="1"/>
  <c r="L34" i="1" s="1"/>
  <c r="L429" i="1"/>
  <c r="I429" i="1"/>
  <c r="F429" i="1"/>
  <c r="L437" i="1"/>
  <c r="L436" i="1" s="1"/>
  <c r="L435" i="1" s="1"/>
  <c r="L434" i="1" s="1"/>
  <c r="I437" i="1"/>
  <c r="I436" i="1" s="1"/>
  <c r="I435" i="1" s="1"/>
  <c r="I434" i="1" s="1"/>
  <c r="F437" i="1"/>
  <c r="F436" i="1" s="1"/>
  <c r="F435" i="1" s="1"/>
  <c r="F434" i="1" s="1"/>
  <c r="I383" i="1" l="1"/>
  <c r="I378" i="1" s="1"/>
  <c r="F383" i="1"/>
  <c r="F378" i="1" s="1"/>
  <c r="L383" i="1"/>
  <c r="L378" i="1" s="1"/>
  <c r="L416" i="1"/>
  <c r="L415" i="1" s="1"/>
  <c r="I416" i="1"/>
  <c r="I415" i="1" s="1"/>
  <c r="F416" i="1"/>
  <c r="F415" i="1" s="1"/>
  <c r="L153" i="1"/>
  <c r="I153" i="1"/>
  <c r="F153" i="1"/>
  <c r="F33" i="1"/>
  <c r="I428" i="1"/>
  <c r="I427" i="1" s="1"/>
  <c r="I426" i="1" s="1"/>
  <c r="I425" i="1" s="1"/>
  <c r="L428" i="1"/>
  <c r="L427" i="1" s="1"/>
  <c r="L426" i="1" s="1"/>
  <c r="L425" i="1" s="1"/>
  <c r="F428" i="1"/>
  <c r="F427" i="1" s="1"/>
  <c r="F426" i="1" s="1"/>
  <c r="F425" i="1" s="1"/>
  <c r="L261" i="1"/>
  <c r="L260" i="1" s="1"/>
  <c r="I192" i="1"/>
  <c r="I191" i="1" s="1"/>
  <c r="F126" i="1"/>
  <c r="F120" i="1" s="1"/>
  <c r="F102" i="1" s="1"/>
  <c r="L192" i="1"/>
  <c r="L191" i="1" s="1"/>
  <c r="I304" i="1"/>
  <c r="I303" i="1" s="1"/>
  <c r="I297" i="1" s="1"/>
  <c r="L126" i="1"/>
  <c r="L120" i="1" s="1"/>
  <c r="L102" i="1" s="1"/>
  <c r="F261" i="1"/>
  <c r="F260" i="1" s="1"/>
  <c r="I126" i="1"/>
  <c r="I120" i="1" s="1"/>
  <c r="I102" i="1" s="1"/>
  <c r="L63" i="1"/>
  <c r="F63" i="1"/>
  <c r="F304" i="1"/>
  <c r="F303" i="1" s="1"/>
  <c r="F297" i="1" s="1"/>
  <c r="L33" i="1"/>
  <c r="I63" i="1"/>
  <c r="L304" i="1"/>
  <c r="L303" i="1" s="1"/>
  <c r="L297" i="1" s="1"/>
  <c r="I33" i="1"/>
  <c r="F192" i="1"/>
  <c r="F191" i="1" s="1"/>
  <c r="I261" i="1"/>
  <c r="I260" i="1" s="1"/>
  <c r="L442" i="1"/>
  <c r="I442" i="1"/>
  <c r="F442" i="1"/>
  <c r="L444" i="1"/>
  <c r="I444" i="1"/>
  <c r="F444" i="1"/>
  <c r="L448" i="1"/>
  <c r="L447" i="1" s="1"/>
  <c r="I448" i="1"/>
  <c r="I447" i="1" s="1"/>
  <c r="F448" i="1"/>
  <c r="F447" i="1" s="1"/>
  <c r="L453" i="1"/>
  <c r="I453" i="1"/>
  <c r="F453" i="1"/>
  <c r="L455" i="1"/>
  <c r="I455" i="1"/>
  <c r="F455" i="1"/>
  <c r="L459" i="1"/>
  <c r="L458" i="1" s="1"/>
  <c r="L457" i="1" s="1"/>
  <c r="I459" i="1"/>
  <c r="I458" i="1" s="1"/>
  <c r="I457" i="1" s="1"/>
  <c r="F459" i="1"/>
  <c r="F458" i="1" s="1"/>
  <c r="F457" i="1" s="1"/>
  <c r="I466" i="1"/>
  <c r="I465" i="1" s="1"/>
  <c r="L466" i="1"/>
  <c r="L465" i="1" s="1"/>
  <c r="F466" i="1"/>
  <c r="F465" i="1" s="1"/>
  <c r="I477" i="1"/>
  <c r="I476" i="1" s="1"/>
  <c r="I475" i="1" s="1"/>
  <c r="I474" i="1" s="1"/>
  <c r="I473" i="1" s="1"/>
  <c r="L477" i="1"/>
  <c r="L476" i="1" s="1"/>
  <c r="L475" i="1" s="1"/>
  <c r="L474" i="1" s="1"/>
  <c r="L473" i="1" s="1"/>
  <c r="F477" i="1"/>
  <c r="F476" i="1" s="1"/>
  <c r="F475" i="1" s="1"/>
  <c r="F474" i="1" s="1"/>
  <c r="F473" i="1" s="1"/>
  <c r="I485" i="1"/>
  <c r="I484" i="1" s="1"/>
  <c r="I483" i="1" s="1"/>
  <c r="I482" i="1" s="1"/>
  <c r="I481" i="1" s="1"/>
  <c r="L485" i="1"/>
  <c r="L484" i="1" s="1"/>
  <c r="L483" i="1" s="1"/>
  <c r="L482" i="1" s="1"/>
  <c r="L481" i="1" s="1"/>
  <c r="F485" i="1"/>
  <c r="F484" i="1" s="1"/>
  <c r="F483" i="1" s="1"/>
  <c r="F482" i="1" s="1"/>
  <c r="F481" i="1" s="1"/>
  <c r="L493" i="1"/>
  <c r="L492" i="1" s="1"/>
  <c r="I493" i="1"/>
  <c r="I492" i="1" s="1"/>
  <c r="F493" i="1"/>
  <c r="F492" i="1" s="1"/>
  <c r="I500" i="1"/>
  <c r="I499" i="1" s="1"/>
  <c r="I498" i="1" s="1"/>
  <c r="I497" i="1" s="1"/>
  <c r="I496" i="1" s="1"/>
  <c r="I495" i="1" s="1"/>
  <c r="L500" i="1"/>
  <c r="L499" i="1" s="1"/>
  <c r="L498" i="1" s="1"/>
  <c r="L497" i="1" s="1"/>
  <c r="L496" i="1" s="1"/>
  <c r="L495" i="1" s="1"/>
  <c r="F500" i="1"/>
  <c r="F499" i="1" s="1"/>
  <c r="F498" i="1" s="1"/>
  <c r="F497" i="1" s="1"/>
  <c r="F496" i="1" s="1"/>
  <c r="F495" i="1" s="1"/>
  <c r="I509" i="1"/>
  <c r="I508" i="1" s="1"/>
  <c r="I507" i="1" s="1"/>
  <c r="I506" i="1" s="1"/>
  <c r="I505" i="1" s="1"/>
  <c r="L509" i="1"/>
  <c r="L508" i="1" s="1"/>
  <c r="L507" i="1" s="1"/>
  <c r="L506" i="1" s="1"/>
  <c r="L505" i="1" s="1"/>
  <c r="F509" i="1"/>
  <c r="F508" i="1" s="1"/>
  <c r="F507" i="1" s="1"/>
  <c r="F506" i="1" s="1"/>
  <c r="F505" i="1" s="1"/>
  <c r="I517" i="1"/>
  <c r="I516" i="1" s="1"/>
  <c r="L517" i="1"/>
  <c r="L516" i="1" s="1"/>
  <c r="F517" i="1"/>
  <c r="F516" i="1" s="1"/>
  <c r="L520" i="1"/>
  <c r="I520" i="1"/>
  <c r="F520" i="1"/>
  <c r="L522" i="1"/>
  <c r="I522" i="1"/>
  <c r="F522" i="1"/>
  <c r="L528" i="1"/>
  <c r="L527" i="1" s="1"/>
  <c r="L526" i="1" s="1"/>
  <c r="I528" i="1"/>
  <c r="I527" i="1" s="1"/>
  <c r="I526" i="1" s="1"/>
  <c r="F528" i="1"/>
  <c r="F527" i="1" s="1"/>
  <c r="F526" i="1" s="1"/>
  <c r="I555" i="1"/>
  <c r="I554" i="1" s="1"/>
  <c r="I553" i="1" s="1"/>
  <c r="I552" i="1" s="1"/>
  <c r="I551" i="1" s="1"/>
  <c r="L555" i="1"/>
  <c r="L554" i="1" s="1"/>
  <c r="L553" i="1" s="1"/>
  <c r="L552" i="1" s="1"/>
  <c r="L551" i="1" s="1"/>
  <c r="F555" i="1"/>
  <c r="F554" i="1" s="1"/>
  <c r="F553" i="1" s="1"/>
  <c r="F552" i="1" s="1"/>
  <c r="F551" i="1" s="1"/>
  <c r="I563" i="1"/>
  <c r="L563" i="1"/>
  <c r="F563" i="1"/>
  <c r="L569" i="1"/>
  <c r="I569" i="1"/>
  <c r="F569" i="1"/>
  <c r="L571" i="1"/>
  <c r="I571" i="1"/>
  <c r="F571" i="1"/>
  <c r="L578" i="1"/>
  <c r="L577" i="1" s="1"/>
  <c r="I578" i="1"/>
  <c r="I577" i="1" s="1"/>
  <c r="F578" i="1"/>
  <c r="F577" i="1" s="1"/>
  <c r="L574" i="1"/>
  <c r="L573" i="1" s="1"/>
  <c r="I574" i="1"/>
  <c r="I573" i="1" s="1"/>
  <c r="F574" i="1"/>
  <c r="F573" i="1" s="1"/>
  <c r="I581" i="1"/>
  <c r="L581" i="1"/>
  <c r="F581" i="1"/>
  <c r="I583" i="1"/>
  <c r="L583" i="1"/>
  <c r="F583" i="1"/>
  <c r="L597" i="1"/>
  <c r="L596" i="1" s="1"/>
  <c r="I597" i="1"/>
  <c r="I596" i="1" s="1"/>
  <c r="F597" i="1"/>
  <c r="F596" i="1" s="1"/>
  <c r="L600" i="1"/>
  <c r="I600" i="1"/>
  <c r="F600" i="1"/>
  <c r="L602" i="1"/>
  <c r="I602" i="1"/>
  <c r="F602" i="1"/>
  <c r="L604" i="1"/>
  <c r="I604" i="1"/>
  <c r="F604" i="1"/>
  <c r="L606" i="1"/>
  <c r="I606" i="1"/>
  <c r="F606" i="1"/>
  <c r="L610" i="1"/>
  <c r="I610" i="1"/>
  <c r="F610" i="1"/>
  <c r="L620" i="1"/>
  <c r="L619" i="1" s="1"/>
  <c r="L618" i="1" s="1"/>
  <c r="I620" i="1"/>
  <c r="I619" i="1" s="1"/>
  <c r="I618" i="1" s="1"/>
  <c r="F620" i="1"/>
  <c r="F619" i="1" s="1"/>
  <c r="F618" i="1" s="1"/>
  <c r="F613" i="1" s="1"/>
  <c r="F612" i="1" s="1"/>
  <c r="L626" i="1"/>
  <c r="L625" i="1" s="1"/>
  <c r="L624" i="1" s="1"/>
  <c r="L623" i="1" s="1"/>
  <c r="L622" i="1" s="1"/>
  <c r="I626" i="1"/>
  <c r="I625" i="1" s="1"/>
  <c r="I624" i="1" s="1"/>
  <c r="I623" i="1" s="1"/>
  <c r="I622" i="1" s="1"/>
  <c r="F626" i="1"/>
  <c r="F625" i="1" s="1"/>
  <c r="F624" i="1" s="1"/>
  <c r="F623" i="1" s="1"/>
  <c r="F622" i="1" s="1"/>
  <c r="I632" i="1"/>
  <c r="L632" i="1"/>
  <c r="F632" i="1"/>
  <c r="I634" i="1"/>
  <c r="L634" i="1"/>
  <c r="F634" i="1"/>
  <c r="L562" i="1" l="1"/>
  <c r="I613" i="1"/>
  <c r="I612" i="1" s="1"/>
  <c r="I562" i="1"/>
  <c r="I561" i="1" s="1"/>
  <c r="L613" i="1"/>
  <c r="L612" i="1" s="1"/>
  <c r="I367" i="1"/>
  <c r="I366" i="1" s="1"/>
  <c r="L367" i="1"/>
  <c r="L366" i="1" s="1"/>
  <c r="F367" i="1"/>
  <c r="F366" i="1" s="1"/>
  <c r="F599" i="1"/>
  <c r="F595" i="1" s="1"/>
  <c r="I599" i="1"/>
  <c r="I595" i="1" s="1"/>
  <c r="L599" i="1"/>
  <c r="L595" i="1" s="1"/>
  <c r="F562" i="1"/>
  <c r="F561" i="1" s="1"/>
  <c r="L561" i="1"/>
  <c r="F519" i="1"/>
  <c r="F515" i="1" s="1"/>
  <c r="F514" i="1" s="1"/>
  <c r="I519" i="1"/>
  <c r="I515" i="1" s="1"/>
  <c r="I514" i="1" s="1"/>
  <c r="I513" i="1" s="1"/>
  <c r="L519" i="1"/>
  <c r="L515" i="1" s="1"/>
  <c r="L514" i="1" s="1"/>
  <c r="L513" i="1" s="1"/>
  <c r="I409" i="1"/>
  <c r="L409" i="1"/>
  <c r="F409" i="1"/>
  <c r="L287" i="1"/>
  <c r="L286" i="1" s="1"/>
  <c r="L259" i="1" s="1"/>
  <c r="F287" i="1"/>
  <c r="F286" i="1" s="1"/>
  <c r="I287" i="1"/>
  <c r="I286" i="1" s="1"/>
  <c r="I259" i="1" s="1"/>
  <c r="I58" i="1"/>
  <c r="L58" i="1"/>
  <c r="F58" i="1"/>
  <c r="F472" i="1"/>
  <c r="I472" i="1"/>
  <c r="L472" i="1"/>
  <c r="F491" i="1"/>
  <c r="F490" i="1" s="1"/>
  <c r="F489" i="1" s="1"/>
  <c r="F580" i="1"/>
  <c r="F576" i="1" s="1"/>
  <c r="I491" i="1"/>
  <c r="I490" i="1" s="1"/>
  <c r="I489" i="1" s="1"/>
  <c r="F441" i="1"/>
  <c r="F440" i="1" s="1"/>
  <c r="L631" i="1"/>
  <c r="L630" i="1" s="1"/>
  <c r="L629" i="1" s="1"/>
  <c r="L628" i="1" s="1"/>
  <c r="F452" i="1"/>
  <c r="F451" i="1" s="1"/>
  <c r="F450" i="1" s="1"/>
  <c r="I631" i="1"/>
  <c r="I630" i="1" s="1"/>
  <c r="I629" i="1" s="1"/>
  <c r="I628" i="1" s="1"/>
  <c r="F464" i="1"/>
  <c r="F463" i="1" s="1"/>
  <c r="F462" i="1" s="1"/>
  <c r="F461" i="1" s="1"/>
  <c r="F631" i="1"/>
  <c r="F630" i="1" s="1"/>
  <c r="F629" i="1" s="1"/>
  <c r="F628" i="1" s="1"/>
  <c r="I580" i="1"/>
  <c r="I576" i="1" s="1"/>
  <c r="L491" i="1"/>
  <c r="L490" i="1" s="1"/>
  <c r="L489" i="1" s="1"/>
  <c r="I464" i="1"/>
  <c r="I463" i="1" s="1"/>
  <c r="I462" i="1" s="1"/>
  <c r="I461" i="1" s="1"/>
  <c r="L464" i="1"/>
  <c r="L463" i="1" s="1"/>
  <c r="L462" i="1" s="1"/>
  <c r="L461" i="1" s="1"/>
  <c r="I452" i="1"/>
  <c r="I451" i="1" s="1"/>
  <c r="I450" i="1" s="1"/>
  <c r="L452" i="1"/>
  <c r="L451" i="1" s="1"/>
  <c r="L450" i="1" s="1"/>
  <c r="I441" i="1"/>
  <c r="I440" i="1" s="1"/>
  <c r="L441" i="1"/>
  <c r="L440" i="1" s="1"/>
  <c r="F446" i="1"/>
  <c r="I446" i="1"/>
  <c r="L580" i="1"/>
  <c r="L576" i="1" s="1"/>
  <c r="L446" i="1"/>
  <c r="I643" i="1"/>
  <c r="L643" i="1"/>
  <c r="F643" i="1"/>
  <c r="I650" i="1"/>
  <c r="L650" i="1"/>
  <c r="F650" i="1"/>
  <c r="I655" i="1"/>
  <c r="L655" i="1"/>
  <c r="F655" i="1"/>
  <c r="I658" i="1"/>
  <c r="L658" i="1"/>
  <c r="F658" i="1"/>
  <c r="I661" i="1"/>
  <c r="I660" i="1" s="1"/>
  <c r="L661" i="1"/>
  <c r="L660" i="1" s="1"/>
  <c r="F661" i="1"/>
  <c r="F660" i="1" s="1"/>
  <c r="I666" i="1"/>
  <c r="L666" i="1"/>
  <c r="F666" i="1"/>
  <c r="I670" i="1"/>
  <c r="I669" i="1" s="1"/>
  <c r="L670" i="1"/>
  <c r="L669" i="1" s="1"/>
  <c r="F670" i="1"/>
  <c r="F669" i="1" s="1"/>
  <c r="I677" i="1"/>
  <c r="L677" i="1"/>
  <c r="F677" i="1"/>
  <c r="L680" i="1"/>
  <c r="I680" i="1"/>
  <c r="F680" i="1"/>
  <c r="L685" i="1"/>
  <c r="I685" i="1"/>
  <c r="F685" i="1"/>
  <c r="L693" i="1"/>
  <c r="L692" i="1" s="1"/>
  <c r="L691" i="1" s="1"/>
  <c r="L690" i="1" s="1"/>
  <c r="L689" i="1" s="1"/>
  <c r="I693" i="1"/>
  <c r="I692" i="1" s="1"/>
  <c r="I691" i="1" s="1"/>
  <c r="I690" i="1" s="1"/>
  <c r="I689" i="1" s="1"/>
  <c r="F693" i="1"/>
  <c r="F692" i="1" s="1"/>
  <c r="F691" i="1" s="1"/>
  <c r="F690" i="1" s="1"/>
  <c r="F689" i="1" s="1"/>
  <c r="I701" i="1"/>
  <c r="I700" i="1" s="1"/>
  <c r="I699" i="1" s="1"/>
  <c r="I698" i="1" s="1"/>
  <c r="I697" i="1" s="1"/>
  <c r="L701" i="1"/>
  <c r="L700" i="1" s="1"/>
  <c r="L699" i="1" s="1"/>
  <c r="L698" i="1" s="1"/>
  <c r="L697" i="1" s="1"/>
  <c r="F701" i="1"/>
  <c r="F700" i="1" s="1"/>
  <c r="F699" i="1" s="1"/>
  <c r="F698" i="1" s="1"/>
  <c r="F697" i="1" s="1"/>
  <c r="I708" i="1"/>
  <c r="I707" i="1" s="1"/>
  <c r="I706" i="1" s="1"/>
  <c r="I705" i="1" s="1"/>
  <c r="I704" i="1" s="1"/>
  <c r="L708" i="1"/>
  <c r="L707" i="1" s="1"/>
  <c r="L706" i="1" s="1"/>
  <c r="L705" i="1" s="1"/>
  <c r="L704" i="1" s="1"/>
  <c r="F708" i="1"/>
  <c r="F707" i="1" s="1"/>
  <c r="F706" i="1" s="1"/>
  <c r="F705" i="1" s="1"/>
  <c r="F704" i="1" s="1"/>
  <c r="L718" i="1"/>
  <c r="L717" i="1" s="1"/>
  <c r="L716" i="1" s="1"/>
  <c r="L715" i="1" s="1"/>
  <c r="I718" i="1"/>
  <c r="I717" i="1" s="1"/>
  <c r="I716" i="1" s="1"/>
  <c r="I715" i="1" s="1"/>
  <c r="F718" i="1"/>
  <c r="F717" i="1" s="1"/>
  <c r="F716" i="1" s="1"/>
  <c r="F715" i="1" s="1"/>
  <c r="L724" i="1"/>
  <c r="L723" i="1" s="1"/>
  <c r="I724" i="1"/>
  <c r="I723" i="1" s="1"/>
  <c r="F724" i="1"/>
  <c r="F723" i="1" s="1"/>
  <c r="I728" i="1"/>
  <c r="I727" i="1" s="1"/>
  <c r="I726" i="1" s="1"/>
  <c r="L728" i="1"/>
  <c r="L727" i="1" s="1"/>
  <c r="L726" i="1" s="1"/>
  <c r="F728" i="1"/>
  <c r="F727" i="1" s="1"/>
  <c r="F726" i="1" s="1"/>
  <c r="L739" i="1"/>
  <c r="L738" i="1" s="1"/>
  <c r="I739" i="1"/>
  <c r="I738" i="1" s="1"/>
  <c r="F739" i="1"/>
  <c r="F738" i="1" s="1"/>
  <c r="L745" i="1"/>
  <c r="I745" i="1"/>
  <c r="F745" i="1"/>
  <c r="L747" i="1"/>
  <c r="I747" i="1"/>
  <c r="F747" i="1"/>
  <c r="I749" i="1"/>
  <c r="L749" i="1"/>
  <c r="F749" i="1"/>
  <c r="I751" i="1"/>
  <c r="L751" i="1"/>
  <c r="F751" i="1"/>
  <c r="I753" i="1"/>
  <c r="L753" i="1"/>
  <c r="F753" i="1"/>
  <c r="I765" i="1"/>
  <c r="L765" i="1"/>
  <c r="F765" i="1"/>
  <c r="I769" i="1"/>
  <c r="L769" i="1"/>
  <c r="F769" i="1"/>
  <c r="L774" i="1"/>
  <c r="L773" i="1" s="1"/>
  <c r="I774" i="1"/>
  <c r="I773" i="1" s="1"/>
  <c r="F774" i="1"/>
  <c r="F773" i="1" s="1"/>
  <c r="L777" i="1"/>
  <c r="L776" i="1" s="1"/>
  <c r="I777" i="1"/>
  <c r="I776" i="1" s="1"/>
  <c r="F777" i="1"/>
  <c r="F776" i="1" s="1"/>
  <c r="L780" i="1"/>
  <c r="L779" i="1" s="1"/>
  <c r="I780" i="1"/>
  <c r="I779" i="1" s="1"/>
  <c r="F780" i="1"/>
  <c r="F779" i="1" s="1"/>
  <c r="I789" i="1"/>
  <c r="L789" i="1"/>
  <c r="I791" i="1"/>
  <c r="L791" i="1"/>
  <c r="F791" i="1"/>
  <c r="F786" i="1" s="1"/>
  <c r="L802" i="1"/>
  <c r="L801" i="1" s="1"/>
  <c r="L800" i="1" s="1"/>
  <c r="L799" i="1" s="1"/>
  <c r="L798" i="1" s="1"/>
  <c r="L797" i="1" s="1"/>
  <c r="I802" i="1"/>
  <c r="I801" i="1" s="1"/>
  <c r="I800" i="1" s="1"/>
  <c r="I799" i="1" s="1"/>
  <c r="I798" i="1" s="1"/>
  <c r="I797" i="1" s="1"/>
  <c r="F802" i="1"/>
  <c r="F801" i="1" s="1"/>
  <c r="F800" i="1" s="1"/>
  <c r="F799" i="1" s="1"/>
  <c r="F798" i="1" s="1"/>
  <c r="F797" i="1" s="1"/>
  <c r="L809" i="1"/>
  <c r="L808" i="1" s="1"/>
  <c r="L807" i="1" s="1"/>
  <c r="L806" i="1" s="1"/>
  <c r="L805" i="1" s="1"/>
  <c r="I809" i="1"/>
  <c r="I808" i="1" s="1"/>
  <c r="I807" i="1" s="1"/>
  <c r="I806" i="1" s="1"/>
  <c r="I805" i="1" s="1"/>
  <c r="F809" i="1"/>
  <c r="F808" i="1" s="1"/>
  <c r="F807" i="1" s="1"/>
  <c r="F806" i="1" s="1"/>
  <c r="F805" i="1" s="1"/>
  <c r="L815" i="1"/>
  <c r="L814" i="1" s="1"/>
  <c r="L813" i="1" s="1"/>
  <c r="L812" i="1" s="1"/>
  <c r="I815" i="1"/>
  <c r="I814" i="1" s="1"/>
  <c r="I813" i="1" s="1"/>
  <c r="I812" i="1" s="1"/>
  <c r="F815" i="1"/>
  <c r="F814" i="1" s="1"/>
  <c r="F813" i="1" s="1"/>
  <c r="F812" i="1" s="1"/>
  <c r="L820" i="1"/>
  <c r="L819" i="1" s="1"/>
  <c r="L818" i="1" s="1"/>
  <c r="L817" i="1" s="1"/>
  <c r="I820" i="1"/>
  <c r="I819" i="1" s="1"/>
  <c r="I818" i="1" s="1"/>
  <c r="I817" i="1" s="1"/>
  <c r="F820" i="1"/>
  <c r="F819" i="1" s="1"/>
  <c r="F818" i="1" s="1"/>
  <c r="F817" i="1" s="1"/>
  <c r="L826" i="1"/>
  <c r="L825" i="1" s="1"/>
  <c r="L824" i="1" s="1"/>
  <c r="L823" i="1" s="1"/>
  <c r="L822" i="1" s="1"/>
  <c r="I826" i="1"/>
  <c r="I825" i="1" s="1"/>
  <c r="I824" i="1" s="1"/>
  <c r="I823" i="1" s="1"/>
  <c r="I822" i="1" s="1"/>
  <c r="F826" i="1"/>
  <c r="I833" i="1"/>
  <c r="I832" i="1" s="1"/>
  <c r="I831" i="1" s="1"/>
  <c r="I830" i="1" s="1"/>
  <c r="I829" i="1" s="1"/>
  <c r="I828" i="1" s="1"/>
  <c r="L833" i="1"/>
  <c r="L832" i="1" s="1"/>
  <c r="L831" i="1" s="1"/>
  <c r="L830" i="1" s="1"/>
  <c r="L829" i="1" s="1"/>
  <c r="L828" i="1" s="1"/>
  <c r="F833" i="1"/>
  <c r="I840" i="1"/>
  <c r="I839" i="1" s="1"/>
  <c r="I838" i="1" s="1"/>
  <c r="L840" i="1"/>
  <c r="L839" i="1" s="1"/>
  <c r="L838" i="1" s="1"/>
  <c r="F840" i="1"/>
  <c r="F839" i="1" s="1"/>
  <c r="F838" i="1" s="1"/>
  <c r="I845" i="1"/>
  <c r="I844" i="1" s="1"/>
  <c r="L845" i="1"/>
  <c r="L844" i="1" s="1"/>
  <c r="F845" i="1"/>
  <c r="F844" i="1" s="1"/>
  <c r="I848" i="1"/>
  <c r="I847" i="1" s="1"/>
  <c r="L848" i="1"/>
  <c r="L847" i="1" s="1"/>
  <c r="F848" i="1"/>
  <c r="F847" i="1" s="1"/>
  <c r="I854" i="1"/>
  <c r="I853" i="1" s="1"/>
  <c r="I852" i="1" s="1"/>
  <c r="L854" i="1"/>
  <c r="L853" i="1" s="1"/>
  <c r="L852" i="1" s="1"/>
  <c r="F854" i="1"/>
  <c r="F853" i="1" s="1"/>
  <c r="I862" i="1"/>
  <c r="L862" i="1"/>
  <c r="F862" i="1"/>
  <c r="F859" i="1" s="1"/>
  <c r="I868" i="1"/>
  <c r="I867" i="1" s="1"/>
  <c r="I866" i="1" s="1"/>
  <c r="I865" i="1" s="1"/>
  <c r="I864" i="1" s="1"/>
  <c r="L868" i="1"/>
  <c r="L867" i="1" s="1"/>
  <c r="L866" i="1" s="1"/>
  <c r="L865" i="1" s="1"/>
  <c r="L864" i="1" s="1"/>
  <c r="F868" i="1"/>
  <c r="I883" i="1"/>
  <c r="L883" i="1"/>
  <c r="F883" i="1"/>
  <c r="I889" i="1"/>
  <c r="L889" i="1"/>
  <c r="F889" i="1"/>
  <c r="F925" i="1" s="1"/>
  <c r="I895" i="1"/>
  <c r="I894" i="1" s="1"/>
  <c r="I893" i="1" s="1"/>
  <c r="L895" i="1"/>
  <c r="L894" i="1" s="1"/>
  <c r="L893" i="1" s="1"/>
  <c r="F895" i="1"/>
  <c r="F894" i="1" s="1"/>
  <c r="F893" i="1" s="1"/>
  <c r="I899" i="1"/>
  <c r="I898" i="1" s="1"/>
  <c r="L899" i="1"/>
  <c r="L898" i="1" s="1"/>
  <c r="F899" i="1"/>
  <c r="F898" i="1" s="1"/>
  <c r="I905" i="1"/>
  <c r="L905" i="1"/>
  <c r="F905" i="1"/>
  <c r="I907" i="1"/>
  <c r="L907" i="1"/>
  <c r="F907" i="1"/>
  <c r="L914" i="1"/>
  <c r="L913" i="1" s="1"/>
  <c r="L912" i="1" s="1"/>
  <c r="I914" i="1"/>
  <c r="I913" i="1" s="1"/>
  <c r="I912" i="1" s="1"/>
  <c r="F914" i="1"/>
  <c r="F913" i="1" s="1"/>
  <c r="F912" i="1" s="1"/>
  <c r="I918" i="1"/>
  <c r="I917" i="1" s="1"/>
  <c r="I916" i="1" s="1"/>
  <c r="L918" i="1"/>
  <c r="L917" i="1" s="1"/>
  <c r="L916" i="1" s="1"/>
  <c r="F918" i="1"/>
  <c r="F917" i="1" s="1"/>
  <c r="F916" i="1" s="1"/>
  <c r="I888" i="1" l="1"/>
  <c r="I887" i="1" s="1"/>
  <c r="I886" i="1" s="1"/>
  <c r="I925" i="1"/>
  <c r="L888" i="1"/>
  <c r="L887" i="1" s="1"/>
  <c r="L886" i="1" s="1"/>
  <c r="L925" i="1"/>
  <c r="F588" i="1"/>
  <c r="F587" i="1" s="1"/>
  <c r="L588" i="1"/>
  <c r="L587" i="1" s="1"/>
  <c r="I588" i="1"/>
  <c r="I587" i="1" s="1"/>
  <c r="I859" i="1"/>
  <c r="I858" i="1" s="1"/>
  <c r="I857" i="1" s="1"/>
  <c r="I856" i="1" s="1"/>
  <c r="L859" i="1"/>
  <c r="L858" i="1" s="1"/>
  <c r="L857" i="1" s="1"/>
  <c r="L856" i="1" s="1"/>
  <c r="L786" i="1"/>
  <c r="L785" i="1" s="1"/>
  <c r="I786" i="1"/>
  <c r="I785" i="1" s="1"/>
  <c r="I843" i="1"/>
  <c r="I842" i="1" s="1"/>
  <c r="F843" i="1"/>
  <c r="L843" i="1"/>
  <c r="L842" i="1" s="1"/>
  <c r="F676" i="1"/>
  <c r="F675" i="1" s="1"/>
  <c r="F674" i="1" s="1"/>
  <c r="L676" i="1"/>
  <c r="L675" i="1" s="1"/>
  <c r="L674" i="1" s="1"/>
  <c r="I676" i="1"/>
  <c r="I675" i="1" s="1"/>
  <c r="I674" i="1" s="1"/>
  <c r="F513" i="1"/>
  <c r="F504" i="1" s="1"/>
  <c r="F259" i="1"/>
  <c r="L737" i="1"/>
  <c r="L732" i="1" s="1"/>
  <c r="F684" i="1"/>
  <c r="F683" i="1" s="1"/>
  <c r="F682" i="1" s="1"/>
  <c r="I737" i="1"/>
  <c r="I684" i="1"/>
  <c r="I683" i="1" s="1"/>
  <c r="I682" i="1" s="1"/>
  <c r="L684" i="1"/>
  <c r="L683" i="1" s="1"/>
  <c r="L682" i="1" s="1"/>
  <c r="L504" i="1"/>
  <c r="L503" i="1" s="1"/>
  <c r="I504" i="1"/>
  <c r="I503" i="1" s="1"/>
  <c r="F471" i="1"/>
  <c r="F488" i="1"/>
  <c r="L471" i="1"/>
  <c r="L488" i="1"/>
  <c r="I471" i="1"/>
  <c r="I488" i="1"/>
  <c r="I654" i="1"/>
  <c r="I653" i="1" s="1"/>
  <c r="L560" i="1"/>
  <c r="L559" i="1" s="1"/>
  <c r="I878" i="1"/>
  <c r="I877" i="1" s="1"/>
  <c r="I876" i="1" s="1"/>
  <c r="I875" i="1" s="1"/>
  <c r="L439" i="1"/>
  <c r="L433" i="1" s="1"/>
  <c r="F439" i="1"/>
  <c r="F433" i="1" s="1"/>
  <c r="F402" i="1" s="1"/>
  <c r="F911" i="1"/>
  <c r="F910" i="1" s="1"/>
  <c r="F909" i="1" s="1"/>
  <c r="F560" i="1"/>
  <c r="F559" i="1" s="1"/>
  <c r="L764" i="1"/>
  <c r="L763" i="1" s="1"/>
  <c r="I722" i="1"/>
  <c r="I721" i="1" s="1"/>
  <c r="I720" i="1" s="1"/>
  <c r="L811" i="1"/>
  <c r="L804" i="1" s="1"/>
  <c r="L654" i="1"/>
  <c r="L653" i="1" s="1"/>
  <c r="I439" i="1"/>
  <c r="I433" i="1" s="1"/>
  <c r="I402" i="1" s="1"/>
  <c r="I57" i="1" s="1"/>
  <c r="F904" i="1"/>
  <c r="L772" i="1"/>
  <c r="L771" i="1" s="1"/>
  <c r="L758" i="1"/>
  <c r="L757" i="1" s="1"/>
  <c r="I744" i="1"/>
  <c r="I743" i="1" s="1"/>
  <c r="L722" i="1"/>
  <c r="L721" i="1" s="1"/>
  <c r="L720" i="1" s="1"/>
  <c r="L714" i="1"/>
  <c r="L642" i="1"/>
  <c r="L641" i="1" s="1"/>
  <c r="I665" i="1"/>
  <c r="I664" i="1" s="1"/>
  <c r="F654" i="1"/>
  <c r="F653" i="1" s="1"/>
  <c r="I642" i="1"/>
  <c r="I641" i="1" s="1"/>
  <c r="F642" i="1"/>
  <c r="F641" i="1" s="1"/>
  <c r="I772" i="1"/>
  <c r="I771" i="1" s="1"/>
  <c r="L837" i="1"/>
  <c r="F758" i="1"/>
  <c r="F757" i="1" s="1"/>
  <c r="I837" i="1"/>
  <c r="F714" i="1"/>
  <c r="I560" i="1"/>
  <c r="I559" i="1" s="1"/>
  <c r="I911" i="1"/>
  <c r="I910" i="1" s="1"/>
  <c r="I909" i="1" s="1"/>
  <c r="L911" i="1"/>
  <c r="L910" i="1" s="1"/>
  <c r="L909" i="1" s="1"/>
  <c r="I764" i="1"/>
  <c r="I763" i="1" s="1"/>
  <c r="F722" i="1"/>
  <c r="F721" i="1" s="1"/>
  <c r="F720" i="1" s="1"/>
  <c r="F892" i="1"/>
  <c r="L904" i="1"/>
  <c r="F888" i="1"/>
  <c r="F852" i="1"/>
  <c r="F832" i="1"/>
  <c r="F764" i="1"/>
  <c r="F744" i="1"/>
  <c r="L892" i="1"/>
  <c r="F772" i="1"/>
  <c r="I904" i="1"/>
  <c r="I892" i="1"/>
  <c r="F878" i="1"/>
  <c r="L878" i="1"/>
  <c r="L877" i="1" s="1"/>
  <c r="L876" i="1" s="1"/>
  <c r="L875" i="1" s="1"/>
  <c r="F867" i="1"/>
  <c r="F825" i="1"/>
  <c r="I811" i="1"/>
  <c r="I804" i="1" s="1"/>
  <c r="I758" i="1"/>
  <c r="I757" i="1" s="1"/>
  <c r="L744" i="1"/>
  <c r="L743" i="1" s="1"/>
  <c r="I714" i="1"/>
  <c r="F665" i="1"/>
  <c r="F664" i="1" s="1"/>
  <c r="F811" i="1"/>
  <c r="L665" i="1"/>
  <c r="L664" i="1" s="1"/>
  <c r="I732" i="1" l="1"/>
  <c r="F713" i="1"/>
  <c r="L784" i="1"/>
  <c r="L783" i="1" s="1"/>
  <c r="L782" i="1" s="1"/>
  <c r="I784" i="1"/>
  <c r="I783" i="1" s="1"/>
  <c r="I782" i="1" s="1"/>
  <c r="I713" i="1"/>
  <c r="I731" i="1"/>
  <c r="L731" i="1"/>
  <c r="L713" i="1"/>
  <c r="F503" i="1"/>
  <c r="F57" i="1"/>
  <c r="F673" i="1"/>
  <c r="F672" i="1" s="1"/>
  <c r="I673" i="1"/>
  <c r="I672" i="1" s="1"/>
  <c r="L673" i="1"/>
  <c r="L672" i="1" s="1"/>
  <c r="L402" i="1"/>
  <c r="L57" i="1" s="1"/>
  <c r="L756" i="1"/>
  <c r="L755" i="1" s="1"/>
  <c r="I836" i="1"/>
  <c r="I835" i="1" s="1"/>
  <c r="I796" i="1" s="1"/>
  <c r="L640" i="1"/>
  <c r="L639" i="1" s="1"/>
  <c r="L885" i="1"/>
  <c r="L873" i="1" s="1"/>
  <c r="I640" i="1"/>
  <c r="I639" i="1" s="1"/>
  <c r="I885" i="1"/>
  <c r="I873" i="1" s="1"/>
  <c r="L836" i="1"/>
  <c r="L835" i="1" s="1"/>
  <c r="L796" i="1" s="1"/>
  <c r="F640" i="1"/>
  <c r="F639" i="1" s="1"/>
  <c r="I756" i="1"/>
  <c r="I755" i="1" s="1"/>
  <c r="F824" i="1"/>
  <c r="F877" i="1"/>
  <c r="F771" i="1"/>
  <c r="F837" i="1"/>
  <c r="F763" i="1"/>
  <c r="F887" i="1"/>
  <c r="F785" i="1"/>
  <c r="F784" i="1" s="1"/>
  <c r="F858" i="1"/>
  <c r="F737" i="1"/>
  <c r="F866" i="1"/>
  <c r="F743" i="1"/>
  <c r="F831" i="1"/>
  <c r="F732" i="1" l="1"/>
  <c r="F731" i="1" s="1"/>
  <c r="L874" i="1"/>
  <c r="I874" i="1"/>
  <c r="I730" i="1"/>
  <c r="I696" i="1" s="1"/>
  <c r="L730" i="1"/>
  <c r="L696" i="1" s="1"/>
  <c r="F558" i="1"/>
  <c r="I558" i="1"/>
  <c r="I550" i="1" s="1"/>
  <c r="L558" i="1"/>
  <c r="L550" i="1" s="1"/>
  <c r="F756" i="1"/>
  <c r="F886" i="1"/>
  <c r="F876" i="1"/>
  <c r="F823" i="1"/>
  <c r="F842" i="1"/>
  <c r="F830" i="1"/>
  <c r="F865" i="1"/>
  <c r="F857" i="1"/>
  <c r="F550" i="1" l="1"/>
  <c r="L920" i="1"/>
  <c r="I920" i="1"/>
  <c r="F822" i="1"/>
  <c r="F804" i="1" s="1"/>
  <c r="F864" i="1"/>
  <c r="F836" i="1"/>
  <c r="F856" i="1"/>
  <c r="F875" i="1"/>
  <c r="F885" i="1"/>
  <c r="F783" i="1"/>
  <c r="F782" i="1" s="1"/>
  <c r="F829" i="1"/>
  <c r="F828" i="1" s="1"/>
  <c r="F755" i="1"/>
  <c r="I924" i="1" l="1"/>
  <c r="I926" i="1" s="1"/>
  <c r="L924" i="1"/>
  <c r="L926" i="1" s="1"/>
  <c r="F874" i="1"/>
  <c r="F835" i="1"/>
  <c r="F730" i="1"/>
  <c r="F696" i="1" s="1"/>
  <c r="F873" i="1"/>
  <c r="F796" i="1" l="1"/>
  <c r="F920" i="1" l="1"/>
  <c r="F924" i="1" s="1"/>
  <c r="F926" i="1" s="1"/>
</calcChain>
</file>

<file path=xl/sharedStrings.xml><?xml version="1.0" encoding="utf-8"?>
<sst xmlns="http://schemas.openxmlformats.org/spreadsheetml/2006/main" count="5269" uniqueCount="854">
  <si>
    <t>620</t>
  </si>
  <si>
    <t>Муниципальное казенное учреждение "Контрольно-счетная палата Соликамского городского округа"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</si>
  <si>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</si>
  <si>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</si>
  <si>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9100000000</t>
  </si>
  <si>
    <t>Обеспечение деятельности органов местного самоуправления</t>
  </si>
  <si>
    <t>9100000030</t>
  </si>
  <si>
    <t>Председатель Контрольно-счетной палаты Соликамского городского округа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</si>
  <si>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</si>
  <si>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</si>
  <si>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</si>
  <si>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</si>
  <si>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</si>
  <si>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</si>
  <si>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</si>
  <si>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0113</t>
  </si>
  <si>
    <t>Другие общегосударственные вопросы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</si>
  <si>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</si>
  <si>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</si>
  <si>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</si>
  <si>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</si>
  <si>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0705</t>
  </si>
  <si>
    <t>Профессиональная подготовка, переподготовка и повышение квалификации</t>
  </si>
  <si>
    <t>621</t>
  </si>
  <si>
    <t>Дума Соликамского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</si>
  <si>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</si>
  <si>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</si>
  <si>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</si>
  <si>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</si>
  <si>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</si>
  <si>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</si>
  <si>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9100020010</t>
  </si>
  <si>
    <t>Компенсации депутатам за время осуществления полномочий</t>
  </si>
  <si>
    <t>300</t>
  </si>
  <si>
    <t>Социальное обеспечение и иные выплаты населению</t>
  </si>
  <si>
    <t>622</t>
  </si>
  <si>
    <t>Администрация Соликамского городского округа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</si>
  <si>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</si>
  <si>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</si>
  <si>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9100000010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</si>
  <si>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</si>
  <si>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</si>
  <si>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0900000000</t>
  </si>
  <si>
    <t>Муниципальная программа "Социальная поддержка и охрана здоровья граждан в Соликамском городском округе"</t>
  </si>
  <si>
    <t>0920000000</t>
  </si>
  <si>
    <t>Подпрограмма "Укрепление общественного здоровья и социальная поддержка отдельных категорий граждан в Соликамском городском округе"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</si>
  <si>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</si>
  <si>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</si>
  <si>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</si>
  <si>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</si>
  <si>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092022С190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</si>
  <si>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</si>
  <si>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1000000000</t>
  </si>
  <si>
    <t>Муниципальная программа "Ресурсное обеспечение деятельности органов местного самоуправления Соликамского городского округа"</t>
  </si>
  <si>
    <t>1090000000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</si>
  <si>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городского округа"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</si>
  <si>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</si>
  <si>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</si>
  <si>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</si>
  <si>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</si>
  <si>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</si>
  <si>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109012T060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</si>
  <si>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</si>
  <si>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</si>
  <si>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</si>
  <si>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</si>
  <si>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109012С050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</si>
  <si>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</si>
  <si>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</si>
  <si>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0105</t>
  </si>
  <si>
    <t>Судебная система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</si>
  <si>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</si>
  <si>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</si>
  <si>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0111</t>
  </si>
  <si>
    <t>Резервные фонды</t>
  </si>
  <si>
    <t>9200000090</t>
  </si>
  <si>
    <t>0300000000</t>
  </si>
  <si>
    <t>Муниципальная программа "Развитие комплексной безопасности на территории Соликамского городского округа, развитие АПК "Безопасный город""</t>
  </si>
  <si>
    <t>0310000000</t>
  </si>
  <si>
    <t>Подпрограмма "Общественная безопасность на территории Соликамского городского округа"</t>
  </si>
  <si>
    <t>0310500000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</si>
  <si>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городского округа"</t>
  </si>
  <si>
    <t>0310501110</t>
  </si>
  <si>
    <t>Обеспечение технической защиты информации</t>
  </si>
  <si>
    <t>0800000000</t>
  </si>
  <si>
    <t>Муниципальная программа "Развитие общественного самоуправления в Соликамском городском округе"</t>
  </si>
  <si>
    <t>0810000000</t>
  </si>
  <si>
    <t>Подпрограмма "Поддержка и развитие общественных инициатив в Соликамском городском округе"</t>
  </si>
  <si>
    <t>0810100000</t>
  </si>
  <si>
    <t>Основное мероприятие "Развитие взаимодействия органов местного самоуправления с гражданским обществом "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</si>
  <si>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</si>
  <si>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</si>
  <si>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</si>
  <si>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</si>
  <si>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</si>
  <si>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Подпрограмма "Укрепление гражданского единства и межнационального согласия в Соликамском городском округе"</t>
  </si>
  <si>
    <t>0840100000</t>
  </si>
  <si>
    <t>Основное мероприятие "Содействие формированию гармоничной межнациональной и межконфессиональной ситуации в Соликамском городском округе"</t>
  </si>
  <si>
    <t>1010000000</t>
  </si>
  <si>
    <t>Подпрограмма "Развитие муниципальной службы в Соликамском городском округе"</t>
  </si>
  <si>
    <t>1010100000</t>
  </si>
  <si>
    <t>Основное мероприятие "Развитие и совершенствование муниципальной службы в администрации Соликамского городского округа и ее отраслевых (функциональных) органах"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</si>
  <si>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</si>
  <si>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</si>
  <si>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</si>
  <si>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</si>
  <si>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</si>
  <si>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</si>
  <si>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</si>
  <si>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109012К080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</si>
  <si>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</si>
  <si>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</si>
  <si>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</si>
  <si>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</si>
  <si>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</si>
  <si>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</si>
  <si>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</si>
  <si>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</si>
  <si>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</si>
  <si>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</si>
  <si>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92000SP040</t>
  </si>
  <si>
    <t>92000SP080</t>
  </si>
  <si>
    <t>0309</t>
  </si>
  <si>
    <t>Гражданская оборона</t>
  </si>
  <si>
    <t>0320000000</t>
  </si>
  <si>
    <t>Подпрограмма "Развитие безопасности жизнедеятельности населения Соликамского городского округа"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</si>
  <si>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</si>
  <si>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</si>
  <si>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</si>
  <si>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</si>
  <si>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</si>
  <si>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Подпрограмма "Обеспечение реализации муниципальной программы "Развитие комплексной безопасности на территории Соликамского городского округа, развитие АПК "Безопасный город""</t>
  </si>
  <si>
    <t>0390100000</t>
  </si>
  <si>
    <t>0390100080</t>
  </si>
  <si>
    <t>Обеспечение деятельности казенных учреждений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</si>
  <si>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</si>
  <si>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</si>
  <si>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</si>
  <si>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</si>
  <si>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</si>
  <si>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</si>
  <si>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</si>
  <si>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</si>
  <si>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</si>
  <si>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</si>
  <si>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0314</t>
  </si>
  <si>
    <t>Другие вопросы в области национальной безопасности и правоохранительной деятельности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</si>
  <si>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</si>
  <si>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</si>
  <si>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</si>
  <si>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</si>
  <si>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</si>
  <si>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0405</t>
  </si>
  <si>
    <t>Сельское хозяйство и рыболовство</t>
  </si>
  <si>
    <t>031012У090</t>
  </si>
  <si>
    <t>Организация мероприятий при осуществлении деятельности по обращению с животными без владельцев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</si>
  <si>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</si>
  <si>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</si>
  <si>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0400000000</t>
  </si>
  <si>
    <t>Муниципальная программа "Экономическое развитие Соликамского городского округа"</t>
  </si>
  <si>
    <t>0430000000</t>
  </si>
  <si>
    <t>Подпрограмма "Поддержка сельского хозяйства в Соликамском городском округе"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</si>
  <si>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</si>
  <si>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</si>
  <si>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</si>
  <si>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</si>
  <si>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</si>
  <si>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</si>
  <si>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</si>
  <si>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</si>
  <si>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</si>
  <si>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Муниципальная программа "Развитие инфраструктуры и комфортной среды Соликамского городского округа"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</si>
  <si>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</si>
  <si>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</si>
  <si>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</si>
  <si>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05101SУ200</t>
  </si>
  <si>
    <t>0407</t>
  </si>
  <si>
    <t>Лесное хозяйство</t>
  </si>
  <si>
    <t>0320204110</t>
  </si>
  <si>
    <t>Мероприятия по противопожарной защите лесов</t>
  </si>
  <si>
    <t>0340000000</t>
  </si>
  <si>
    <t>Подпрограмма "Охрана окружающей среды Соликамского городского округа"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</si>
  <si>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</si>
  <si>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</si>
  <si>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</si>
  <si>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</si>
  <si>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0408</t>
  </si>
  <si>
    <t>Транспорт</t>
  </si>
  <si>
    <t>0590000000</t>
  </si>
  <si>
    <t>Подпрограмма "Обеспечение реализации муниципальной программы "Развитие инфраструктуры и комфортной среды Соликамского городского округа"</t>
  </si>
  <si>
    <t>0590200000</t>
  </si>
  <si>
    <t>0590205520</t>
  </si>
  <si>
    <t>Организация перевозок пассажиров автомобильным транспортом на территории Соликамского городского округа</t>
  </si>
  <si>
    <t>0409</t>
  </si>
  <si>
    <t>Дорожное хозяйство (дорожные фонды)</t>
  </si>
  <si>
    <t>0530000000</t>
  </si>
  <si>
    <t>Подпрограмма "Развитие и содержание дорог Соликамского городского округа"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</si>
  <si>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</si>
  <si>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</si>
  <si>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0530104510</t>
  </si>
  <si>
    <t>Содержание автомобильных дорог и элементов благоустройства</t>
  </si>
  <si>
    <t>0530200000</t>
  </si>
  <si>
    <t>05302ST040</t>
  </si>
  <si>
    <t>0412</t>
  </si>
  <si>
    <t>Другие вопросы в области национальной экономики</t>
  </si>
  <si>
    <t>0200000000</t>
  </si>
  <si>
    <t>Муниципальная программа "Развитие сферы культуры, туризма и молодежной политики Соликамского городского округа"</t>
  </si>
  <si>
    <t>0220000000</t>
  </si>
  <si>
    <t>Подпрограмма "Развитие сферы туризма в Соликамском городском округе"</t>
  </si>
  <si>
    <t>0220100000</t>
  </si>
  <si>
    <t>0220108500</t>
  </si>
  <si>
    <t>0410000000</t>
  </si>
  <si>
    <t>Подпрограмма "Развитие малого и среднего предпринимательства в Соликамском городском округе"</t>
  </si>
  <si>
    <t>0410100000</t>
  </si>
  <si>
    <t>0410104230</t>
  </si>
  <si>
    <t>Поддержка инфраструктуры малого и среднего предпринимательства</t>
  </si>
  <si>
    <t>0410200000</t>
  </si>
  <si>
    <t>Основное мероприятие "Улучшение условий для удовлетворения потребностей населения в товарах и услугах"</t>
  </si>
  <si>
    <t>0410204260</t>
  </si>
  <si>
    <t>Развитие торговли и потребительского рынка</t>
  </si>
  <si>
    <t>0501</t>
  </si>
  <si>
    <t>Жилищное хозяйство</t>
  </si>
  <si>
    <t>0510200000</t>
  </si>
  <si>
    <t>Основное мероприятие "Улучшение внешнего облика Соликамского городского округа и условий проживания граждан"</t>
  </si>
  <si>
    <t>05102SP250</t>
  </si>
  <si>
    <t>0540000000</t>
  </si>
  <si>
    <t>Подпрограмма "Поддержка технического состояния и развитие жилищного фонда Соликамского городского округа"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</si>
  <si>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</si>
  <si>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</si>
  <si>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</si>
  <si>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</si>
  <si>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</si>
  <si>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</si>
  <si>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05401SЖ160</t>
  </si>
  <si>
    <t>054F300000</t>
  </si>
  <si>
    <t>Основное мероприятие Реализация федерального проекта "Обеспечение устойчивого сокращения непригодного для проживания жилищного фонда"</t>
  </si>
  <si>
    <t>054F367483</t>
  </si>
  <si>
    <t>Обеспечение устойчивого сокращения непригодного для проживания жилищного фонда</t>
  </si>
  <si>
    <t>054F367484</t>
  </si>
  <si>
    <t>Реализация мероприятий по обеспечению устойчивого сокращения непригодного для проживания жилищного фонда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</si>
  <si>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</si>
  <si>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</si>
  <si>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0502</t>
  </si>
  <si>
    <t>Коммунальное хозяйство</t>
  </si>
  <si>
    <t>0520000000</t>
  </si>
  <si>
    <t>Подпрограмма "Развитие коммунальной инфраструктуры и повышение энергетической эффективности на территории Соликамского городского округа"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</si>
  <si>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</si>
  <si>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</si>
  <si>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</si>
  <si>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</si>
  <si>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0520105260</t>
  </si>
  <si>
    <t>Поддержка технического состояния объектов коммунальной инфраструктуры</t>
  </si>
  <si>
    <t>Основное мероприятие "Комплексное развитие сельских территорий"</t>
  </si>
  <si>
    <t>0503</t>
  </si>
  <si>
    <t>Благоустройство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</si>
  <si>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</si>
  <si>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</si>
  <si>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</si>
  <si>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</si>
  <si>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</si>
  <si>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</si>
  <si>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</si>
  <si>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</si>
  <si>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</si>
  <si>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</si>
  <si>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Основное мероприятие "Повышение уровня благоустройства нуждающихся в благоустройстве территорий общего пользования Соликамского городского округа, а также дворовых территорий многоквартирных домов"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</si>
  <si>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</si>
  <si>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</si>
  <si>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</si>
  <si>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</si>
  <si>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</si>
  <si>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</si>
  <si>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</si>
  <si>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0505</t>
  </si>
  <si>
    <t>Другие вопросы в области жилищно-коммунального хозяйства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</si>
  <si>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</si>
  <si>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</si>
  <si>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</si>
  <si>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0603</t>
  </si>
  <si>
    <t>Охрана объектов растительного и животного мира и среды их обитания</t>
  </si>
  <si>
    <t>0340106110</t>
  </si>
  <si>
    <t>Обеспечение функций в сфере охраны окружающей среды и экологической безопасности</t>
  </si>
  <si>
    <t>0340106140</t>
  </si>
  <si>
    <t>Озеленение территории городского округа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</si>
  <si>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</si>
  <si>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</si>
  <si>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</si>
  <si>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</si>
  <si>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0702</t>
  </si>
  <si>
    <t>Общее образование</t>
  </si>
  <si>
    <t>0100000000</t>
  </si>
  <si>
    <t>Муниципальная программа "Развитие системы образования Соликамского городского округа"</t>
  </si>
  <si>
    <t>0110000000</t>
  </si>
  <si>
    <t>Подпрограмма "Развитие инфраструктуры муниципальной системы образования Соликамского городского округа"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</si>
  <si>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</si>
  <si>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</si>
  <si>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</si>
  <si>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</si>
  <si>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0709</t>
  </si>
  <si>
    <t>Другие вопросы в области образования</t>
  </si>
  <si>
    <t>0804</t>
  </si>
  <si>
    <t>Другие вопросы в области культуры, кинематографии</t>
  </si>
  <si>
    <t>0210000000</t>
  </si>
  <si>
    <t>Подпрограмма "Развитие сферы культуры в Соликамском городском округе"</t>
  </si>
  <si>
    <t>0210100000</t>
  </si>
  <si>
    <t>0210100150</t>
  </si>
  <si>
    <t>1001</t>
  </si>
  <si>
    <t>Пенсионное обеспечение</t>
  </si>
  <si>
    <t>1090120020</t>
  </si>
  <si>
    <t>1003</t>
  </si>
  <si>
    <t>Социальное обеспечение населения</t>
  </si>
  <si>
    <t>059022С460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</si>
  <si>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</si>
  <si>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>0920600000</t>
  </si>
  <si>
    <t>09206L5761</t>
  </si>
  <si>
    <t>1004</t>
  </si>
  <si>
    <t>Охрана семьи и детства</t>
  </si>
  <si>
    <t>092022С080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</si>
  <si>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</si>
  <si>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1006</t>
  </si>
  <si>
    <t>Другие вопросы в области социальной политики</t>
  </si>
  <si>
    <t>0820000000</t>
  </si>
  <si>
    <t>Подпрограмма "Поддержка ветеранов войны, труда Вооруженных сил и правоохранительных органов в Соликамском городском округе"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</si>
  <si>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</si>
  <si>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</si>
  <si>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</si>
  <si>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</si>
  <si>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</si>
  <si>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</si>
  <si>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Подпрограмма "Социальная реабилитация и обеспечение жизнедеятельности инвалидов в Соликамском городском округе"</t>
  </si>
  <si>
    <t>0830100000</t>
  </si>
  <si>
    <t>Основное мероприятие "Социальная реабилитация и адаптация инвалидов Соликамского городского округа"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</si>
  <si>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</si>
  <si>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</si>
  <si>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</si>
  <si>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</si>
  <si>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</si>
  <si>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</si>
  <si>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</si>
  <si>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</si>
  <si>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Подпрограмма "Врачебные кадры в Соликамском городском округе"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</si>
  <si>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</si>
  <si>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</si>
  <si>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</si>
  <si>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</si>
  <si>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1102</t>
  </si>
  <si>
    <t>Массовый спорт</t>
  </si>
  <si>
    <t>0600000000</t>
  </si>
  <si>
    <t>Муниципальная программа "Физическая культура и спорт Соликамского городского округа"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</si>
  <si>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</si>
  <si>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</si>
  <si>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</si>
  <si>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</si>
  <si>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06101SФ230</t>
  </si>
  <si>
    <t>623</t>
  </si>
  <si>
    <t>Комитет по архитектуре и градостроительству администрации Соликамского городского округа</t>
  </si>
  <si>
    <t>0590100040</t>
  </si>
  <si>
    <t>0560000000</t>
  </si>
  <si>
    <t>Подпрограмма "Развитие градостроительного планирования и регулирования использования территории Соликамского городского округа"</t>
  </si>
  <si>
    <t>0560100000</t>
  </si>
  <si>
    <t>Основное мероприятие "Обеспечение устойчивого развития территории Соликамского городского округа градостроительными средствами"</t>
  </si>
  <si>
    <t>0560104620</t>
  </si>
  <si>
    <t>Управление градостроительной деятельностью на территории Соликамского городского округа</t>
  </si>
  <si>
    <t>624</t>
  </si>
  <si>
    <t>Управление имущественных отношений администрации Соликамского городского округа</t>
  </si>
  <si>
    <t>0490000000</t>
  </si>
  <si>
    <t>Подпрограмма "Обеспечение реализации муниципальной программы "Экономическое развитие Соликамского городского округа"</t>
  </si>
  <si>
    <t>0490100000</t>
  </si>
  <si>
    <t>0490100040</t>
  </si>
  <si>
    <t>0420000000</t>
  </si>
  <si>
    <t>Подпрограмма "Эффективное управление и распоряжение муниципальным имуществом и земельными ресурсами в Соликамском городском округе"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</si>
  <si>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</si>
  <si>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</si>
  <si>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</si>
  <si>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</si>
  <si>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</si>
  <si>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</si>
  <si>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</si>
  <si>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</si>
  <si>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04202SЦ140</t>
  </si>
  <si>
    <t>0490101220</t>
  </si>
  <si>
    <t>Содержание объектов казны</t>
  </si>
  <si>
    <t>629</t>
  </si>
  <si>
    <t>Управление образования администрации Соликамского городского округа</t>
  </si>
  <si>
    <t>0701</t>
  </si>
  <si>
    <t>Дошкольное образование</t>
  </si>
  <si>
    <t>0110102040</t>
  </si>
  <si>
    <t>Развитие вариативных форм дошкольного образования</t>
  </si>
  <si>
    <t>011012Н310</t>
  </si>
  <si>
    <t>Проведение работ по ремонту помещений общеобразовательных организаций для размещения дошкольных групп и пришкольных интернатов</t>
  </si>
  <si>
    <t>011012Н420</t>
  </si>
  <si>
    <t>Оснащение оборудованием образовательных организаций, реализующих программы дошкольного образования, в соответствии с требованиями федерального государственного образовательного стандарта дошкольного образования</t>
  </si>
  <si>
    <t>0110600000</t>
  </si>
  <si>
    <t>0110607350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</si>
  <si>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</si>
  <si>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>0190000000</t>
  </si>
  <si>
    <t>Подпрограмма "Обеспечение реализации муниципальной программы "Развитие системы образования Соликамского городского округа"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</si>
  <si>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</si>
  <si>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</si>
  <si>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</si>
  <si>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</si>
  <si>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</si>
  <si>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</si>
  <si>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</si>
  <si>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019022Н020</t>
  </si>
  <si>
    <t>Единая субвенция на выполнение отдельных государственных полномочий в сфере образования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</si>
  <si>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</si>
  <si>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</si>
  <si>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</si>
  <si>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</si>
  <si>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0190253030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</si>
  <si>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</si>
  <si>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</si>
  <si>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</si>
  <si>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01902SН040</t>
  </si>
  <si>
    <t>0703</t>
  </si>
  <si>
    <t>Дополнительное образование детей</t>
  </si>
  <si>
    <t>0190102060</t>
  </si>
  <si>
    <t>Предоставление услуг по дополнительному образованию детей</t>
  </si>
  <si>
    <t>0707</t>
  </si>
  <si>
    <t>Молодежная политика</t>
  </si>
  <si>
    <t>0190207510</t>
  </si>
  <si>
    <t>Мероприятия по организации отдыха детей и их оздоровления</t>
  </si>
  <si>
    <t>019022С140</t>
  </si>
  <si>
    <t>Мероприятия по организации оздоровления и отдыха детей</t>
  </si>
  <si>
    <t>0110207110</t>
  </si>
  <si>
    <t>Выявление, сопровождение и поддержка одаренных детей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</si>
  <si>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</si>
  <si>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</si>
  <si>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</si>
  <si>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</si>
  <si>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</si>
  <si>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</si>
  <si>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</si>
  <si>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</si>
  <si>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</si>
  <si>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</si>
  <si>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</si>
  <si>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</si>
  <si>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019022С170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</si>
  <si>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</si>
  <si>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09201SС240</t>
  </si>
  <si>
    <t>631</t>
  </si>
  <si>
    <t>Управление культуры администрации Соликамского городского округа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</si>
  <si>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</si>
  <si>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</si>
  <si>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</si>
  <si>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Подпрограмма "Обеспечение реализации муниципальной программы "Развитие сферы культуры, туризма и молодежной политики Соликамского городского округа"</t>
  </si>
  <si>
    <t>0290100000</t>
  </si>
  <si>
    <t>0290102060</t>
  </si>
  <si>
    <t>0240000000</t>
  </si>
  <si>
    <t>Подпрограмма "Развитие молодежной политики в Соликамском городском округе"</t>
  </si>
  <si>
    <t>0240100000</t>
  </si>
  <si>
    <t>Основное мероприятие "Развитие условий для социального становления и самореализации молодежи на территории Соликамского городского округа"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</si>
  <si>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</si>
  <si>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</si>
  <si>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</si>
  <si>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</si>
  <si>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0801</t>
  </si>
  <si>
    <t>Культура</t>
  </si>
  <si>
    <t>0230000000</t>
  </si>
  <si>
    <t>Подпрограмма "Сохранение объектов культурного наследия в Соликамском городском округе"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</si>
  <si>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</si>
  <si>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</si>
  <si>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</si>
  <si>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</si>
  <si>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</si>
  <si>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</si>
  <si>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</si>
  <si>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</si>
  <si>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</si>
  <si>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</si>
  <si>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</si>
  <si>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</si>
  <si>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</si>
  <si>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</si>
  <si>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</si>
  <si>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</si>
  <si>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</si>
  <si>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</si>
  <si>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</si>
  <si>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</si>
  <si>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</si>
  <si>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</si>
  <si>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</si>
  <si>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</si>
  <si>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Подпрограмма "Обеспечение жильем молодых семей в Соликамском городском округе"</t>
  </si>
  <si>
    <t>0910100000</t>
  </si>
  <si>
    <t>Основное мероприятие "Муниципальная поддержка молодых семей в решении жилищной проблемы"</t>
  </si>
  <si>
    <t>091012С020</t>
  </si>
  <si>
    <t>09101L4970</t>
  </si>
  <si>
    <t>633</t>
  </si>
  <si>
    <t>Комитет по физической культуре и спорту администрации Соликамского городского округа</t>
  </si>
  <si>
    <t>0690000000</t>
  </si>
  <si>
    <t>Подпрограмма "Обеспечение реализации муниципальной программы "Физическая культура и спорт Соликамского городского округа"</t>
  </si>
  <si>
    <t>0690100000</t>
  </si>
  <si>
    <t>0690102060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</si>
  <si>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</si>
  <si>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</si>
  <si>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</si>
  <si>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</si>
  <si>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</si>
  <si>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</si>
  <si>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Стипендии главы городского округа - главы администрации Соликамского городского округа ведущим спортсменам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</si>
  <si>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</si>
  <si>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</si>
  <si>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</si>
  <si>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</si>
  <si>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061P500000</t>
  </si>
  <si>
    <t>1103</t>
  </si>
  <si>
    <t>Спорт высших достижений</t>
  </si>
  <si>
    <t>061P550810</t>
  </si>
  <si>
    <t>1105</t>
  </si>
  <si>
    <t>Другие вопросы в области физической культуры и спорта</t>
  </si>
  <si>
    <t>0690100040</t>
  </si>
  <si>
    <t>670</t>
  </si>
  <si>
    <t>Финансовое управление администрации Соликамского городского округа</t>
  </si>
  <si>
    <t>1090200000</t>
  </si>
  <si>
    <t>Основное мероприятие "Обеспечение сбалансированности и устойчивости бюджета Соликамского городского округа. Повышение качества управления муниципальными финансами"</t>
  </si>
  <si>
    <t>1090200040</t>
  </si>
  <si>
    <t>109022Ц320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</si>
  <si>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</si>
  <si>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1090300080</t>
  </si>
  <si>
    <t>9200000980</t>
  </si>
  <si>
    <t>9200000990</t>
  </si>
  <si>
    <t>Условные расходы бюджета</t>
  </si>
  <si>
    <t>тыс.руб.</t>
  </si>
  <si>
    <t>Наименование расходов</t>
  </si>
  <si>
    <t>2022 год</t>
  </si>
  <si>
    <t>2023 год</t>
  </si>
  <si>
    <t>2024 год</t>
  </si>
  <si>
    <t>Ведомственная структура расходов на 2022 год и плановый период 2023 и 2024 годов</t>
  </si>
  <si>
    <t>Приложение 4</t>
  </si>
  <si>
    <t>к решению Думы</t>
  </si>
  <si>
    <t>Соликамского городского округа</t>
  </si>
  <si>
    <t>1</t>
  </si>
  <si>
    <t>2</t>
  </si>
  <si>
    <t>3</t>
  </si>
  <si>
    <t>4</t>
  </si>
  <si>
    <t>6</t>
  </si>
  <si>
    <t>7</t>
  </si>
  <si>
    <t>8</t>
  </si>
  <si>
    <t>ИТОГО РАСХОДОВ:</t>
  </si>
  <si>
    <t>Общегосударственные вопросы</t>
  </si>
  <si>
    <t>Образование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</si>
  <si>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</si>
  <si>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</si>
  <si>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</si>
  <si>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</si>
  <si>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>Мероприятия по расселению жилищного фонда, признанного аварийным после 01 января 2017 г. (долевое участие местного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</si>
  <si>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бюджета, без софинансирования из федерального бюджета)</t>
  </si>
  <si>
    <t>Охрана окружающей среды</t>
  </si>
  <si>
    <t xml:space="preserve">Культура, кинематография 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</si>
  <si>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</si>
  <si>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Социальная политика</t>
  </si>
  <si>
    <t>Физическая культура и спорт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</si>
  <si>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местного бюджета)</t>
  </si>
  <si>
    <t>Разработка проектов межевания территории и проведение комплексных кадастровых работ (долевое участие местного бюджета)</t>
  </si>
  <si>
    <t xml:space="preserve">Предоставление услуг в сфере физической культуры и спорта, реализация мероприятий Всероссийского комплекса ГТО  </t>
  </si>
  <si>
    <t>0100</t>
  </si>
  <si>
    <t>0700</t>
  </si>
  <si>
    <t>Глава городского округа - глава администрации Соликамского городского округа</t>
  </si>
  <si>
    <t>Софинансирование проектов инициативного бюджетирования  (долевое участие местного бюджета)</t>
  </si>
  <si>
    <t>0300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</si>
  <si>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</si>
  <si>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0400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</si>
  <si>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</si>
  <si>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>0500</t>
  </si>
  <si>
    <t>0600</t>
  </si>
  <si>
    <t>0800</t>
  </si>
  <si>
    <t>1000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</si>
  <si>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 (долевое участие местного бюджета)</t>
  </si>
  <si>
    <t>1100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</si>
  <si>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местного бюджета)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</si>
  <si>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 (долевое участие местного бюджета)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</si>
  <si>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</si>
  <si>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краевого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</si>
  <si>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</si>
  <si>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</si>
  <si>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краевого бюджета, без софинансирования из федерального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</si>
  <si>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</si>
  <si>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краевого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</si>
  <si>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краевого бюджета)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</si>
  <si>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 (долевое участие краевого бюджета)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</si>
  <si>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 (долевое участие краевого бюджета)</t>
  </si>
  <si>
    <t>Мероприятия по расселению жилищного фонда, признанного аварийным после 01 января 2017 г. (долевое участие краевого бюджета)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</si>
  <si>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краевого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</si>
  <si>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</si>
  <si>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Строительство (реконструкция) стадионов, межшкольных стадионов, спортивных площадок и иных спортивных объектов (долевое участие местного бюджета)</t>
  </si>
  <si>
    <t>Разработка проектов межевания территории и проведение комплексных кадастровых работ (долевое участие краевого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</si>
  <si>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</si>
  <si>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</si>
  <si>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</si>
  <si>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</si>
  <si>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</si>
  <si>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 xml:space="preserve">Обеспечение жильем молодых семей в Соликамском городском округе 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</si>
  <si>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</si>
  <si>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</si>
  <si>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Закупка товаров, работ и услуг для государственных (муниципальных) нужд</t>
  </si>
  <si>
    <t>0520200000</t>
  </si>
  <si>
    <t xml:space="preserve">0520205240 </t>
  </si>
  <si>
    <t>Реализация муниципальной адресной программы Соликамского городского округа "Формирование современной городской среды на 2018-2024 годы" (кроме долевого участия)</t>
  </si>
  <si>
    <t>0510305310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</si>
  <si>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</si>
  <si>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Подпрограмма "Благоустройство Соликамского городского округа"</t>
  </si>
  <si>
    <t>Основное мероприятие "Создание эффективной системы пожарной безопасности"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</si>
  <si>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</si>
  <si>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</si>
  <si>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бюджета)</t>
  </si>
  <si>
    <t>Основное мероприятие "Сохранение и популяризация объектов культурного наследия"</t>
  </si>
  <si>
    <t>Основное мероприятие "Реализация федерального проекта "Спорт - норма жизни"</t>
  </si>
  <si>
    <t>Расходы на увеличение фонда оплаты труда работников ОМСУ и муниципальных учреждений и на содержание вновь введенных в эксплуатацию муниципальных объектов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</si>
  <si>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2022 год и плановый период 2023 и 2024 годов</t>
  </si>
  <si>
    <t>5</t>
  </si>
  <si>
    <t>Основное мероприятие "Усиление роли сферы культуры в повышении качества жизни горожан"</t>
  </si>
  <si>
    <t>Основное мероприятие "Сохранение и популяризация объектов культурного наследия "</t>
  </si>
  <si>
    <t>Подпрограмма "Благоустройство Соликамского городского округа "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</si>
  <si>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</si>
  <si>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бюджета))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</si>
  <si>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</si>
  <si>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перевозок_</t>
  </si>
  <si>
    <t xml:space="preserve"> итого по муниципальным программам </t>
  </si>
  <si>
    <t xml:space="preserve">итого по непрограммным направлениям деятельности  </t>
  </si>
  <si>
    <t>Формирование имиджа и бренда Соликамского городского округа</t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</si>
  <si>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</si>
  <si>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Мероприятия по улучшению санитарного состояния территории Соликамского городского округа</t>
  </si>
  <si>
    <t>тыс. руб.</t>
  </si>
  <si>
    <t>код группы, подгруппы, статьи и вида источников</t>
  </si>
  <si>
    <t xml:space="preserve">наименование  </t>
  </si>
  <si>
    <t>01 05 02 01 04 0000 610</t>
  </si>
  <si>
    <t>итого источников внутреннего финансирования дефицита бюджета</t>
  </si>
  <si>
    <t>доходы</t>
  </si>
  <si>
    <t>расходы</t>
  </si>
  <si>
    <t>Дефицит</t>
  </si>
  <si>
    <t>Источники внутреннего финансирования дефицита бюджета на 2022 год и плановый период 2023 и 2024 годов</t>
  </si>
  <si>
    <t xml:space="preserve"> </t>
  </si>
  <si>
    <t>№ п/п</t>
  </si>
  <si>
    <t>перечень внутренних заимствований</t>
  </si>
  <si>
    <t>1.</t>
  </si>
  <si>
    <t>Бюджетные кредиты, привлеченные в бюджет Соликамского городского округа из  бюджета Пермского края,  в валюте Российской Федерации</t>
  </si>
  <si>
    <t xml:space="preserve">задолженность на начало финансового года </t>
  </si>
  <si>
    <t>привлечение средств в финансовом году</t>
  </si>
  <si>
    <t>погашение основной суммы задолженности в финансовом  году</t>
  </si>
  <si>
    <t>задолженность на 01.01.2023</t>
  </si>
  <si>
    <t>задолженность на 01.01.2024</t>
  </si>
  <si>
    <t xml:space="preserve">2. </t>
  </si>
  <si>
    <t>Кредиты кредитных организаций, привлеченные в бюджет Соликамского городского округа,  в валюте Российской Федерации</t>
  </si>
  <si>
    <t xml:space="preserve">муниципальные гарантии   Соликамского городского округа </t>
  </si>
  <si>
    <t>Объем муниципального долга Соликамского городского округа по предоставленным муниципальным гарантиям:</t>
  </si>
  <si>
    <t>1.1.</t>
  </si>
  <si>
    <t>Остаток задолженности по предоставленным муниципальным гарантиям Соликамского городского округа  в прошлые годы</t>
  </si>
  <si>
    <t>1.2.</t>
  </si>
  <si>
    <t xml:space="preserve">Предоставление муниципальных гарантий Соликамского городского округа в очередном финансовом году </t>
  </si>
  <si>
    <t>1.3.</t>
  </si>
  <si>
    <t xml:space="preserve">Возникновение обязательств в очередном финансовом году в соответствии с договорами и соглашениями о предоставлении муниципальных гарантий Соликамского городского округа </t>
  </si>
  <si>
    <t>1.4.</t>
  </si>
  <si>
    <t xml:space="preserve">Исполнение принципалами обязательств в очередном финансовом году в соответствии с договорами и соглашениями о предоставлении муниципальных гарантий Соликамского городского округа </t>
  </si>
  <si>
    <t>1.5.</t>
  </si>
  <si>
    <t>Объем муниципального долга Соликамского городского округа  по предоставленным муниципальным гарантиям  на 01 января года, следующего за очередным финансовым годом</t>
  </si>
  <si>
    <t>2.</t>
  </si>
  <si>
    <t>Объем бюджетных ассигнований, предусмотренный на исполнение гарантий по возможным гарантийным случаям</t>
  </si>
  <si>
    <t>3.</t>
  </si>
  <si>
    <t>Право регрессного требования</t>
  </si>
  <si>
    <t>Программа муниципальных внутренних заимствований на 2022 год и плановый период 2023 и 2024 годов</t>
  </si>
  <si>
    <t>задолженность на 01.01.2025</t>
  </si>
  <si>
    <t>Программа муниципальных гарантий на 2022 год и плановый период 2023 и 2024 годов</t>
  </si>
  <si>
    <t>Распределение общего объема межбюджетных трансфертов, получаемых в бюджет Соликамского городского округа, на 2022 год и плановый период 2023 и 2024 годов</t>
  </si>
  <si>
    <t xml:space="preserve">Наименование </t>
  </si>
  <si>
    <t xml:space="preserve">2023 год               </t>
  </si>
  <si>
    <t xml:space="preserve">2024 год   </t>
  </si>
  <si>
    <t>1.1. Межбюджетные трансферты, получаемые в бюджет Соликамского городского округа</t>
  </si>
  <si>
    <t xml:space="preserve">Дотации на выравнивание бюджетной обеспеченности муниципальных районов, муниципальных округов, городских округов Пермского края </t>
  </si>
  <si>
    <t xml:space="preserve">Дотации на сбалансированность бюджетов муниципальных районов, муниципальных округов, городских округов Пермского края </t>
  </si>
  <si>
    <t>Иные дотации, передаваемые бюджетам муниципальных образований на стимулирование муниципальных образований к росту доходов</t>
  </si>
  <si>
    <t>1.2. Средства, получаемые на выполнение государственных полномочий  Российской Федерации</t>
  </si>
  <si>
    <t>1.3. Средства, получаемые на выполнение государственных полномочий субъекта Российской Федерации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</si>
  <si>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</si>
  <si>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</si>
  <si>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1.4. Полномочия Соликамского городского округа с долевым финансированием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</si>
  <si>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</si>
  <si>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Обеспечение жильем молодых семей</t>
  </si>
  <si>
    <t>Обеспечение работников учреждений бюджетной сферы Пермского края путевками на санаторно-курортное лечение и оздоровление</t>
  </si>
  <si>
    <t>Выполнение работ по сохранению объектов культурного наследия, находящихся в собственности муниципальных образований</t>
  </si>
  <si>
    <t>Оснащение объектов спортивной инфраструктуры спортивно-технологическим оборудованием</t>
  </si>
  <si>
    <t>Выплата материального стимулирования народным дружинникам за участие в охране общественного порядка</t>
  </si>
  <si>
    <t>Разработка проектов межевания территории и проведение комплексных кадастровых работ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</si>
  <si>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</si>
  <si>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</t>
  </si>
  <si>
    <t>Реализация мероприятий, направленных на комплексное развитие сельских территорий (Благоустройство сельских территорий)</t>
  </si>
  <si>
    <t>Мероприятия по расселению жилищного фонда на территории Пермского края, признанного аварийным после 1 января 2017 г.</t>
  </si>
  <si>
    <t>Обеспечение устойчивого сокращения непригодного для проживания жилого фонда</t>
  </si>
  <si>
    <t>Реализация мероприятий по обеспечению устойчивого сокращения непригодного для проживания жилого фонда</t>
  </si>
  <si>
    <t>Поддержка муниципальных программ формирования современной городской среды (расходы, не софинансируемые из федерального бюджета)</t>
  </si>
  <si>
    <t>Реализация программ формирования современной городской среды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</si>
  <si>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</si>
  <si>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</si>
  <si>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Снос расселенных жилых домов и нежилых зданий (сооружений), расположенных на территории муниципальных образований Пермского края</t>
  </si>
  <si>
    <t>Итого</t>
  </si>
  <si>
    <t>без дотации</t>
  </si>
  <si>
    <t>Образование комиссий по делам несовершеннолетних и защита их прав и организация их деятельности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</si>
  <si>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РФ (долевое участие местного бюджета)</t>
  </si>
  <si>
    <t>Приложение 1</t>
  </si>
  <si>
    <t>к решению Думы Соликамского</t>
  </si>
  <si>
    <t>городского округа</t>
  </si>
  <si>
    <t xml:space="preserve"> Коды поступлений                            в бюджет</t>
  </si>
  <si>
    <t xml:space="preserve"> Наименование групп, подгрупп, статей, подстатей и элементов классификации доходов 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</si>
  <si>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</si>
  <si>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</si>
  <si>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</si>
  <si>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</si>
  <si>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</si>
  <si>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</si>
  <si>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 xml:space="preserve"> 1 03 00000 00 0000 000</t>
  </si>
  <si>
    <t>НАЛОГИ НА ТОВАРЫ (РАБОТЫ, УСЛУГИ), РЕАЛИЗУЕМЫЕ НА ТЕРРИТОРИИ РОССИЙСКОЙ ФЕДЕРАЦИИ</t>
  </si>
  <si>
    <t xml:space="preserve"> 1 03 02000 01 0000 110</t>
  </si>
  <si>
    <t>Акцизы по подакцизным товарам (продукции), производимым на территории Российской Федерации</t>
  </si>
  <si>
    <t xml:space="preserve"> 1 05 00000 00 0000 000</t>
  </si>
  <si>
    <t>НАЛОГИ НА СОВОКУПНЫЙ ДОХОД</t>
  </si>
  <si>
    <t>1 05 03000 01 0000 110</t>
  </si>
  <si>
    <t>Единый сельскохозяйственный налог</t>
  </si>
  <si>
    <t xml:space="preserve"> 1 05 04000 02 0000 110</t>
  </si>
  <si>
    <t>Налог, взимаемый в связи с применением патентной системы налогообложения</t>
  </si>
  <si>
    <t xml:space="preserve"> 1 06 00000 00 0000 000</t>
  </si>
  <si>
    <t>НАЛОГИ НА ИМУЩЕСТВО</t>
  </si>
  <si>
    <t xml:space="preserve"> 1 06 01000 00 0000 110</t>
  </si>
  <si>
    <t>Налог на имущество физических лиц</t>
  </si>
  <si>
    <t xml:space="preserve"> 1 06 04000 02 0000 110</t>
  </si>
  <si>
    <t>Транспортный налог</t>
  </si>
  <si>
    <t xml:space="preserve"> 1 06 06000 00 0000 110</t>
  </si>
  <si>
    <t>Земельный налог</t>
  </si>
  <si>
    <t xml:space="preserve"> 1 08 00000 00 0000 000</t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</si>
  <si>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</si>
  <si>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</si>
  <si>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</si>
  <si>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1 08 07150 01 0000 110</t>
  </si>
  <si>
    <t>Государственная пошлина за выдачу разрешения на установку  рекламной конструкции</t>
  </si>
  <si>
    <t xml:space="preserve"> 1 08 07173 01 0000 110</t>
  </si>
  <si>
    <t xml:space="preserve"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 в бюджеты городских округов 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</si>
  <si>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</si>
  <si>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</si>
  <si>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</si>
  <si>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</si>
  <si>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1 11 05024  04 0000 120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</si>
  <si>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</si>
  <si>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1 11 05074 04 0000 120</t>
  </si>
  <si>
    <t>Доходы от сдачи в аренду имущества, составляющего казну городских округов ( за исключением земельных участков)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</si>
  <si>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</si>
  <si>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</si>
  <si>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</si>
  <si>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</si>
  <si>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</si>
  <si>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</si>
  <si>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1 12 00000 00 0000 000 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</si>
  <si>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</si>
  <si>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</si>
  <si>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</si>
  <si>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 xml:space="preserve"> 1 12 04000 00 0000 120</t>
  </si>
  <si>
    <t>Плата за использование лесов</t>
  </si>
  <si>
    <t xml:space="preserve"> 1 13 00000 00 0000 000</t>
  </si>
  <si>
    <t>ДОХОДЫ ОТ ОКАЗАНИЯ ПЛАТНЫХ УСЛУГ (РАБОТ) И КОМПЕНСАЦИИ ЗАТРАТ ГОСУДАРСТВА</t>
  </si>
  <si>
    <t>1 13 01994 04 0000 130</t>
  </si>
  <si>
    <t xml:space="preserve">Прочие доходы от оказания платных услуг (работ) получателями средств бюджетов городских округов </t>
  </si>
  <si>
    <t xml:space="preserve"> 1 13 02994 04 0000 130</t>
  </si>
  <si>
    <t>Прочие доходы от компенсации затрат бюджетов городских округов</t>
  </si>
  <si>
    <t xml:space="preserve"> 1 14 00000 00 0000 000</t>
  </si>
  <si>
    <t>ДОХОДЫ ОТ ПРОДАЖИ МАТЕРИАЛЬНЫХ И НЕМАТЕРИАЛЬНЫХ АКТИВОВ</t>
  </si>
  <si>
    <t xml:space="preserve"> 1 14 02000 00 0000 000</t>
  </si>
  <si>
    <t>Доходы от реализации имущества, находящегося в государственной и муниципальной собственности (за   исключением    движимого имущества    бюджетных    и    автономных   учреждений,   а   также   имущества   государственных   и   муниципальных    унитарных  предприятий, в том числе казенных)</t>
  </si>
  <si>
    <t xml:space="preserve"> 1 14 06012 04 0000 430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</si>
  <si>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 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</si>
  <si>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</si>
  <si>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</si>
  <si>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1 16 00000 00 0000 000</t>
  </si>
  <si>
    <t>ШТРАФЫ, САНКЦИИ, ВОЗМЕЩЕНИЕ УЩЕРБА</t>
  </si>
  <si>
    <t xml:space="preserve"> 1 17 00000 00 0000 000</t>
  </si>
  <si>
    <t>ПРОЧИЕ НЕНАЛОГОВЫЕ ДОХОДЫ</t>
  </si>
  <si>
    <t xml:space="preserve"> 1 17 05040 04 0000 180</t>
  </si>
  <si>
    <t>Прочие неналоговые доходы бюджетов городских округов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</si>
  <si>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</si>
  <si>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</si>
  <si>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</si>
  <si>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</si>
  <si>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2 02 10000 00 0000 150</t>
  </si>
  <si>
    <t xml:space="preserve">Дотации бюджетам  бюджетной системы  Российской Федерации </t>
  </si>
  <si>
    <t xml:space="preserve"> 2 02 20000 00 0000 150</t>
  </si>
  <si>
    <t>Субсидии бюджетам  бюджетной системы  Российской Федерации  (межбюджетные субсидии)</t>
  </si>
  <si>
    <t xml:space="preserve"> 2 02 30000 00 0000 150</t>
  </si>
  <si>
    <t xml:space="preserve">Субвенции бюджетам бюджетной системы Российской Федерации </t>
  </si>
  <si>
    <t>2 02 40000 00 0000 150</t>
  </si>
  <si>
    <t>Иные межбюджетные трансферты</t>
  </si>
  <si>
    <t>ИТОГО ДОХОДОВ</t>
  </si>
  <si>
    <t>Увеличение прочих остатков денежных средств бюджетов городских округов</t>
  </si>
  <si>
    <t>01 05 02 01 04 0000 510</t>
  </si>
  <si>
    <t>Уменьшение прочих остатков денежных средств бюджетов городских округов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</si>
  <si>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</si>
  <si>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</si>
  <si>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Основное мероприятие "Создание условий для повышения конкурентоспособности туристского рынка Соликамского городского округа"</t>
  </si>
  <si>
    <t>Обеспечение мероприятий по содержанию и ремонту жилищного фонда</t>
  </si>
  <si>
    <t>09202L0820</t>
  </si>
  <si>
    <t>в том числе:</t>
  </si>
  <si>
    <t>"Строительство универсальной спортивной площадки с искусственным покрытием (межшкольный стадион) по адресу: ул. Набережная, д. 169 в г.Соликамске Пермского края"</t>
  </si>
  <si>
    <t>Реализация государственной программы "Комплексное развитие сельских территорий"</t>
  </si>
  <si>
    <t>Обеспечение жильем молодых семей в Соликамском городском округе (долевое участие местного бюджета)</t>
  </si>
  <si>
    <t>Обеспечение жильем молодых семей в Соликамском городском округе (долевое участие федерального бюджета)</t>
  </si>
  <si>
    <t>Обеспечение жильем молодых семей в Соликамском городском округе (долевое участие краевого бюджета)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</si>
  <si>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РФ (долевое участие федерального и краевого бюджета)</t>
  </si>
  <si>
    <t>Основное мероприятие "Реализация регионального проекта "Формирование комфортной городской среды"</t>
  </si>
  <si>
    <t>0920120120</t>
  </si>
  <si>
    <t>Единовременные денежные выплаты многодетным семьям, состоящим на учете по месту жительства в Соликамском городском округе, взамен предоставления земельного участка в собственность бесплатно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</si>
  <si>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федерального бюджета)</t>
  </si>
  <si>
    <t>Приложение 2</t>
  </si>
  <si>
    <t>Приложение 3</t>
  </si>
  <si>
    <t>Приложение 5</t>
  </si>
  <si>
    <t>Приложение 6</t>
  </si>
  <si>
    <t>Приложение 7</t>
  </si>
  <si>
    <t>Обеспечение мероприятий по расселению граждан из аварийного жилищного фонда</t>
  </si>
  <si>
    <t>изменения</t>
  </si>
  <si>
    <t>2022 год  (1 чтение)</t>
  </si>
  <si>
    <t xml:space="preserve">2022 год  </t>
  </si>
  <si>
    <t>9</t>
  </si>
  <si>
    <t>10</t>
  </si>
  <si>
    <t>12</t>
  </si>
  <si>
    <t xml:space="preserve">2023 год  </t>
  </si>
  <si>
    <t>13</t>
  </si>
  <si>
    <t xml:space="preserve">2024 год  </t>
  </si>
  <si>
    <t>2023 год  (1 чтение)</t>
  </si>
  <si>
    <t>2024 год  (1 чтение)</t>
  </si>
  <si>
    <t>02101SР040</t>
  </si>
  <si>
    <t>Приобретение оборудования для профильных медицинских классов в образовательных организациях Пермского края (долевое участие местного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</si>
  <si>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(долевое участие местного бюджета)</t>
  </si>
  <si>
    <t>01101SР040</t>
  </si>
  <si>
    <t>01101SН700</t>
  </si>
  <si>
    <t>Софинансирование проектов инициативного бюджетирования (долевое участие юридических и физических лиц)</t>
  </si>
  <si>
    <t>08101SP080</t>
  </si>
  <si>
    <t>поправки (ЭС 16.11.21, МБТ, непрограммные)</t>
  </si>
  <si>
    <t xml:space="preserve">Иные бюджетные ассигнования           </t>
  </si>
  <si>
    <t>поправки</t>
  </si>
  <si>
    <t>2022 год                     (1 чтение)</t>
  </si>
  <si>
    <t xml:space="preserve">2023 год          (1 чтение)               </t>
  </si>
  <si>
    <t>2024 год           (1 чтение)</t>
  </si>
  <si>
    <t>0410104260</t>
  </si>
  <si>
    <t>Основное мероприятие "Развитие и поддержка малого и среднего предпринимательства"</t>
  </si>
  <si>
    <t>2023 год                       (1 чтение)</t>
  </si>
  <si>
    <t>2024 год                  (1 чтение)</t>
  </si>
  <si>
    <t>целевая статья</t>
  </si>
  <si>
    <t>вид расходов</t>
  </si>
  <si>
    <t>Ведомственная классификация</t>
  </si>
  <si>
    <t>Бюджетная классификация</t>
  </si>
  <si>
    <t>раздел, подраздел</t>
  </si>
  <si>
    <t xml:space="preserve">Распределение доходов  бюджета по кодам поступлений в бюджет  (группам, подгруппам, статьям, подстатьям и элементам классификации доходов бюджета)                                        на 2022 год и плановый период 2023 и 2024 годов                                                                 </t>
  </si>
  <si>
    <t>от 10.12.2021 № 47</t>
  </si>
  <si>
    <t xml:space="preserve">Резервный фонд администрации Соликамского городского округа  </t>
  </si>
  <si>
    <r>
      <t xml:space="preserve">Иные бюджетные ассигнования </t>
    </r>
    <r>
      <rPr>
        <b/>
        <sz val="14"/>
        <rFont val="Times New Roman"/>
        <family val="1"/>
        <charset val="204"/>
      </rPr>
      <t xml:space="preserve"> </t>
    </r>
  </si>
  <si>
    <t xml:space="preserve">от 10.12.2021 № 47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</si>
</sst>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_р_._-;\-* #,##0.00_р_._-;_-* &quot;-&quot;??_р_._-;_-@_-"/>
    <numFmt numFmtId="165" formatCode="dd/mm/yyyy\ hh:mm"/>
    <numFmt numFmtId="166" formatCode="?"/>
    <numFmt numFmtId="167" formatCode="#,##0.0"/>
    <numFmt numFmtId="168" formatCode="0.0"/>
    <numFmt numFmtId="169" formatCode="#,##0.000"/>
    <numFmt numFmtId="170" formatCode="#,##0.0_ ;\-#,##0.0\ "/>
    <numFmt numFmtId="171" formatCode="#,##0.00000"/>
    <numFmt numFmtId="172" formatCode="0.0%"/>
    <numFmt numFmtId="173" formatCode="#,##0.0000"/>
  </numFmts>
  <fonts count="32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color rgb="FF0000FF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4"/>
      <name val="Arial Cyr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u/>
      <sz val="14"/>
      <name val="Times New Roman"/>
      <family val="1"/>
      <charset val="204"/>
    </font>
    <font>
      <b/>
      <i/>
      <sz val="11"/>
      <color rgb="FFC00000"/>
      <name val="Times New Roman"/>
      <family val="1"/>
      <charset val="204"/>
    </font>
    <font>
      <b/>
      <i/>
      <sz val="14"/>
      <color rgb="FFC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3" fillId="0" borderId="0"/>
    <xf numFmtId="164" fontId="6" fillId="0" borderId="0" applyFont="0" applyFill="0" applyBorder="0" applyAlignment="0" applyProtection="0"/>
    <xf numFmtId="0" fontId="3" fillId="0" borderId="0"/>
    <xf numFmtId="9" fontId="23" fillId="0" borderId="0" applyFont="0" applyFill="0" applyBorder="0" applyAlignment="0" applyProtection="0"/>
  </cellStyleXfs>
  <cellXfs count="221">
    <xf numFmtId="0" fontId="0" fillId="0" borderId="0" xfId="0"/>
    <xf numFmtId="0" fontId="2" fillId="0" borderId="0" xfId="2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167" fontId="1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167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2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 applyProtection="1">
      <alignment horizontal="justify" vertical="center" wrapText="1"/>
    </xf>
    <xf numFmtId="49" fontId="1" fillId="0" borderId="1" xfId="2" applyNumberFormat="1" applyFont="1" applyFill="1" applyBorder="1" applyAlignment="1">
      <alignment horizontal="justify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justify" vertical="center" wrapText="1"/>
    </xf>
    <xf numFmtId="0" fontId="6" fillId="0" borderId="0" xfId="5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14" fillId="0" borderId="0" xfId="5" applyFont="1" applyFill="1" applyAlignment="1">
      <alignment vertical="center"/>
    </xf>
    <xf numFmtId="0" fontId="2" fillId="0" borderId="0" xfId="0" applyFont="1" applyFill="1" applyAlignment="1"/>
    <xf numFmtId="0" fontId="15" fillId="0" borderId="0" xfId="0" applyFont="1" applyFill="1" applyAlignment="1">
      <alignment horizontal="right" vertical="center"/>
    </xf>
    <xf numFmtId="0" fontId="17" fillId="0" borderId="0" xfId="5" applyFont="1" applyFill="1" applyAlignment="1">
      <alignment vertical="center"/>
    </xf>
    <xf numFmtId="0" fontId="12" fillId="0" borderId="0" xfId="5" applyFont="1" applyFill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16" fillId="0" borderId="1" xfId="5" applyFont="1" applyFill="1" applyBorder="1" applyAlignment="1">
      <alignment horizontal="center" vertical="center" wrapText="1"/>
    </xf>
    <xf numFmtId="0" fontId="16" fillId="0" borderId="1" xfId="5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49" fontId="12" fillId="0" borderId="7" xfId="5" applyNumberFormat="1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left" vertical="center"/>
    </xf>
    <xf numFmtId="167" fontId="12" fillId="0" borderId="8" xfId="5" applyNumberFormat="1" applyFont="1" applyFill="1" applyBorder="1" applyAlignment="1">
      <alignment vertical="center"/>
    </xf>
    <xf numFmtId="0" fontId="12" fillId="0" borderId="8" xfId="5" applyFont="1" applyFill="1" applyBorder="1" applyAlignment="1">
      <alignment wrapText="1"/>
    </xf>
    <xf numFmtId="167" fontId="12" fillId="0" borderId="8" xfId="5" applyNumberFormat="1" applyFont="1" applyFill="1" applyBorder="1" applyAlignment="1">
      <alignment horizontal="center" wrapText="1"/>
    </xf>
    <xf numFmtId="167" fontId="12" fillId="0" borderId="6" xfId="5" applyNumberFormat="1" applyFont="1" applyFill="1" applyBorder="1" applyAlignment="1">
      <alignment horizontal="center" wrapText="1"/>
    </xf>
    <xf numFmtId="0" fontId="12" fillId="0" borderId="11" xfId="0" applyFont="1" applyFill="1" applyBorder="1" applyAlignment="1">
      <alignment wrapText="1"/>
    </xf>
    <xf numFmtId="0" fontId="12" fillId="0" borderId="6" xfId="0" applyFont="1" applyFill="1" applyBorder="1" applyAlignment="1">
      <alignment wrapText="1"/>
    </xf>
    <xf numFmtId="167" fontId="12" fillId="0" borderId="12" xfId="5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2" applyFont="1" applyFill="1" applyAlignment="1">
      <alignment horizontal="right" vertical="center"/>
    </xf>
    <xf numFmtId="3" fontId="2" fillId="0" borderId="0" xfId="6" applyNumberFormat="1" applyFont="1" applyAlignment="1">
      <alignment horizontal="center" vertical="center" wrapText="1"/>
    </xf>
    <xf numFmtId="0" fontId="2" fillId="0" borderId="0" xfId="6" applyFont="1" applyAlignment="1">
      <alignment vertical="center"/>
    </xf>
    <xf numFmtId="3" fontId="1" fillId="0" borderId="0" xfId="6" applyNumberFormat="1" applyFont="1" applyAlignment="1">
      <alignment horizontal="center" vertical="center" wrapText="1"/>
    </xf>
    <xf numFmtId="3" fontId="2" fillId="0" borderId="0" xfId="6" applyNumberFormat="1" applyFont="1" applyAlignment="1">
      <alignment horizontal="left" vertical="center" wrapText="1"/>
    </xf>
    <xf numFmtId="0" fontId="2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3" fontId="2" fillId="0" borderId="1" xfId="6" applyNumberFormat="1" applyFont="1" applyBorder="1" applyAlignment="1">
      <alignment wrapText="1"/>
    </xf>
    <xf numFmtId="167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/>
    <xf numFmtId="168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3" fontId="19" fillId="0" borderId="0" xfId="0" applyNumberFormat="1" applyFont="1" applyAlignment="1">
      <alignment horizontal="left" vertical="center" wrapText="1"/>
    </xf>
    <xf numFmtId="3" fontId="19" fillId="0" borderId="0" xfId="0" applyNumberFormat="1" applyFont="1" applyAlignment="1">
      <alignment vertical="center" wrapText="1"/>
    </xf>
    <xf numFmtId="3" fontId="1" fillId="0" borderId="0" xfId="0" applyNumberFormat="1" applyFont="1" applyAlignment="1">
      <alignment horizontal="center" vertical="center" wrapText="1"/>
    </xf>
    <xf numFmtId="3" fontId="4" fillId="0" borderId="0" xfId="0" applyNumberFormat="1" applyFont="1" applyAlignment="1">
      <alignment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wrapText="1"/>
    </xf>
    <xf numFmtId="167" fontId="19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wrapText="1"/>
    </xf>
    <xf numFmtId="0" fontId="11" fillId="0" borderId="0" xfId="0" applyFont="1" applyFill="1" applyAlignment="1"/>
    <xf numFmtId="49" fontId="2" fillId="0" borderId="0" xfId="0" applyNumberFormat="1" applyFont="1" applyFill="1" applyAlignment="1"/>
    <xf numFmtId="0" fontId="2" fillId="0" borderId="0" xfId="2" applyFont="1" applyFill="1" applyAlignment="1">
      <alignment horizontal="left"/>
    </xf>
    <xf numFmtId="0" fontId="2" fillId="0" borderId="0" xfId="2" applyFont="1" applyFill="1" applyAlignment="1"/>
    <xf numFmtId="0" fontId="1" fillId="0" borderId="0" xfId="0" applyFont="1" applyFill="1" applyAlignment="1"/>
    <xf numFmtId="0" fontId="11" fillId="0" borderId="0" xfId="0" applyFont="1" applyFill="1"/>
    <xf numFmtId="0" fontId="2" fillId="0" borderId="0" xfId="0" applyFont="1" applyFill="1" applyAlignment="1">
      <alignment horizontal="left"/>
    </xf>
    <xf numFmtId="0" fontId="11" fillId="0" borderId="1" xfId="0" applyFont="1" applyFill="1" applyBorder="1" applyAlignment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 wrapText="1"/>
    </xf>
    <xf numFmtId="167" fontId="1" fillId="0" borderId="1" xfId="7" applyNumberFormat="1" applyFont="1" applyFill="1" applyBorder="1" applyAlignment="1">
      <alignment horizontal="right"/>
    </xf>
    <xf numFmtId="49" fontId="2" fillId="0" borderId="1" xfId="8" applyNumberFormat="1" applyFont="1" applyFill="1" applyBorder="1" applyAlignment="1">
      <alignment horizontal="left" wrapText="1"/>
    </xf>
    <xf numFmtId="167" fontId="1" fillId="0" borderId="1" xfId="7" applyNumberFormat="1" applyFont="1" applyFill="1" applyBorder="1" applyAlignment="1">
      <alignment horizontal="right" wrapText="1"/>
    </xf>
    <xf numFmtId="0" fontId="2" fillId="0" borderId="1" xfId="8" applyNumberFormat="1" applyFont="1" applyFill="1" applyBorder="1" applyAlignment="1">
      <alignment horizontal="left" wrapText="1"/>
    </xf>
    <xf numFmtId="167" fontId="2" fillId="0" borderId="1" xfId="7" applyNumberFormat="1" applyFont="1" applyFill="1" applyBorder="1" applyAlignment="1">
      <alignment horizontal="right" wrapText="1"/>
    </xf>
    <xf numFmtId="167" fontId="2" fillId="0" borderId="1" xfId="0" applyNumberFormat="1" applyFont="1" applyFill="1" applyBorder="1" applyAlignment="1" applyProtection="1">
      <alignment horizontal="right" wrapText="1"/>
    </xf>
    <xf numFmtId="167" fontId="2" fillId="0" borderId="1" xfId="7" applyNumberFormat="1" applyFont="1" applyFill="1" applyBorder="1" applyAlignment="1">
      <alignment horizontal="right"/>
    </xf>
    <xf numFmtId="169" fontId="2" fillId="0" borderId="1" xfId="0" applyNumberFormat="1" applyFont="1" applyFill="1" applyBorder="1" applyAlignment="1" applyProtection="1">
      <alignment horizontal="right" wrapText="1"/>
    </xf>
    <xf numFmtId="170" fontId="1" fillId="0" borderId="1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 wrapText="1"/>
    </xf>
    <xf numFmtId="167" fontId="2" fillId="0" borderId="1" xfId="1" applyNumberFormat="1" applyFont="1" applyFill="1" applyBorder="1" applyAlignment="1">
      <alignment horizontal="right" wrapText="1"/>
    </xf>
    <xf numFmtId="0" fontId="1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1" fillId="0" borderId="1" xfId="0" applyFont="1" applyFill="1" applyBorder="1" applyAlignment="1">
      <alignment wrapText="1"/>
    </xf>
    <xf numFmtId="167" fontId="1" fillId="0" borderId="1" xfId="0" applyNumberFormat="1" applyFont="1" applyFill="1" applyBorder="1" applyAlignment="1">
      <alignment horizontal="center" wrapText="1"/>
    </xf>
    <xf numFmtId="167" fontId="2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vertical="center"/>
    </xf>
    <xf numFmtId="0" fontId="12" fillId="0" borderId="8" xfId="5" applyFont="1" applyFill="1" applyBorder="1" applyAlignment="1">
      <alignment vertical="center" wrapText="1"/>
    </xf>
    <xf numFmtId="167" fontId="2" fillId="0" borderId="0" xfId="0" applyNumberFormat="1" applyFont="1" applyFill="1" applyAlignment="1">
      <alignment vertical="center"/>
    </xf>
    <xf numFmtId="169" fontId="2" fillId="0" borderId="1" xfId="0" applyNumberFormat="1" applyFont="1" applyFill="1" applyBorder="1" applyAlignment="1" applyProtection="1">
      <alignment horizontal="right" vertical="center" wrapText="1"/>
    </xf>
    <xf numFmtId="171" fontId="2" fillId="0" borderId="1" xfId="0" applyNumberFormat="1" applyFont="1" applyFill="1" applyBorder="1" applyAlignment="1" applyProtection="1">
      <alignment horizontal="right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0" fontId="12" fillId="0" borderId="9" xfId="5" applyFont="1" applyFill="1" applyBorder="1" applyAlignment="1">
      <alignment vertical="center" wrapText="1"/>
    </xf>
    <xf numFmtId="167" fontId="12" fillId="0" borderId="14" xfId="5" applyNumberFormat="1" applyFont="1" applyFill="1" applyBorder="1" applyAlignment="1">
      <alignment horizontal="center" wrapText="1"/>
    </xf>
    <xf numFmtId="0" fontId="12" fillId="0" borderId="7" xfId="0" applyFont="1" applyFill="1" applyBorder="1" applyAlignment="1">
      <alignment vertical="center" wrapText="1"/>
    </xf>
    <xf numFmtId="0" fontId="12" fillId="0" borderId="2" xfId="5" applyFont="1" applyFill="1" applyBorder="1" applyAlignment="1">
      <alignment wrapText="1"/>
    </xf>
    <xf numFmtId="0" fontId="12" fillId="0" borderId="8" xfId="0" applyFont="1" applyFill="1" applyBorder="1" applyAlignment="1">
      <alignment wrapText="1"/>
    </xf>
    <xf numFmtId="167" fontId="12" fillId="0" borderId="15" xfId="5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horizontal="justify" wrapText="1"/>
    </xf>
    <xf numFmtId="166" fontId="1" fillId="0" borderId="1" xfId="0" applyNumberFormat="1" applyFont="1" applyFill="1" applyBorder="1" applyAlignment="1" applyProtection="1">
      <alignment horizontal="justify" wrapText="1"/>
    </xf>
    <xf numFmtId="49" fontId="2" fillId="0" borderId="1" xfId="0" applyNumberFormat="1" applyFont="1" applyFill="1" applyBorder="1" applyAlignment="1" applyProtection="1">
      <alignment horizontal="justify" wrapText="1"/>
    </xf>
    <xf numFmtId="49" fontId="1" fillId="0" borderId="1" xfId="0" applyNumberFormat="1" applyFont="1" applyFill="1" applyBorder="1" applyAlignment="1" applyProtection="1">
      <alignment horizontal="justify" wrapText="1"/>
    </xf>
    <xf numFmtId="49" fontId="2" fillId="0" borderId="1" xfId="0" applyNumberFormat="1" applyFont="1" applyFill="1" applyBorder="1" applyAlignment="1">
      <alignment horizontal="justify" wrapText="1"/>
    </xf>
    <xf numFmtId="0" fontId="13" fillId="0" borderId="1" xfId="4" applyFont="1" applyFill="1" applyBorder="1" applyAlignment="1">
      <alignment horizontal="justify"/>
    </xf>
    <xf numFmtId="0" fontId="1" fillId="0" borderId="1" xfId="0" applyFont="1" applyFill="1" applyBorder="1" applyAlignment="1">
      <alignment horizontal="justify" wrapText="1"/>
    </xf>
    <xf numFmtId="0" fontId="4" fillId="0" borderId="2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7" fontId="0" fillId="0" borderId="0" xfId="0" applyNumberFormat="1" applyFill="1"/>
    <xf numFmtId="167" fontId="12" fillId="0" borderId="2" xfId="5" applyNumberFormat="1" applyFont="1" applyFill="1" applyBorder="1" applyAlignment="1">
      <alignment horizontal="center" wrapText="1"/>
    </xf>
    <xf numFmtId="167" fontId="12" fillId="0" borderId="10" xfId="5" applyNumberFormat="1" applyFont="1" applyFill="1" applyBorder="1" applyAlignment="1">
      <alignment horizontal="center" wrapText="1"/>
    </xf>
    <xf numFmtId="0" fontId="6" fillId="0" borderId="0" xfId="5" applyFont="1" applyFill="1" applyAlignment="1">
      <alignment vertical="center" wrapText="1"/>
    </xf>
    <xf numFmtId="0" fontId="2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9" fillId="0" borderId="0" xfId="0" applyFont="1" applyFill="1"/>
    <xf numFmtId="0" fontId="27" fillId="0" borderId="15" xfId="0" applyFont="1" applyFill="1" applyBorder="1" applyAlignment="1">
      <alignment vertical="center"/>
    </xf>
    <xf numFmtId="0" fontId="28" fillId="0" borderId="15" xfId="0" applyFont="1" applyFill="1" applyBorder="1" applyAlignment="1">
      <alignment vertical="center"/>
    </xf>
    <xf numFmtId="0" fontId="6" fillId="0" borderId="0" xfId="5" applyFont="1" applyFill="1" applyBorder="1" applyAlignment="1">
      <alignment vertical="center"/>
    </xf>
    <xf numFmtId="171" fontId="1" fillId="0" borderId="0" xfId="0" applyNumberFormat="1" applyFont="1" applyFill="1" applyBorder="1"/>
    <xf numFmtId="0" fontId="26" fillId="0" borderId="0" xfId="5" applyFont="1" applyFill="1" applyBorder="1" applyAlignment="1">
      <alignment vertical="center"/>
    </xf>
    <xf numFmtId="0" fontId="1" fillId="0" borderId="0" xfId="0" applyFont="1" applyFill="1" applyAlignment="1">
      <alignment horizont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9" fillId="0" borderId="15" xfId="0" applyFont="1" applyFill="1" applyBorder="1" applyAlignment="1" applyProtection="1">
      <alignment wrapText="1"/>
    </xf>
    <xf numFmtId="167" fontId="12" fillId="0" borderId="0" xfId="5" applyNumberFormat="1" applyFont="1" applyFill="1" applyBorder="1" applyAlignment="1">
      <alignment horizontal="center" wrapText="1"/>
    </xf>
    <xf numFmtId="167" fontId="12" fillId="0" borderId="13" xfId="5" applyNumberFormat="1" applyFont="1" applyFill="1" applyBorder="1" applyAlignment="1">
      <alignment horizontal="center" wrapText="1"/>
    </xf>
    <xf numFmtId="0" fontId="19" fillId="0" borderId="0" xfId="5" applyFont="1" applyFill="1" applyAlignment="1">
      <alignment horizontal="right" vertical="center"/>
    </xf>
    <xf numFmtId="167" fontId="6" fillId="0" borderId="0" xfId="5" applyNumberFormat="1" applyFont="1" applyFill="1" applyAlignment="1">
      <alignment vertical="center"/>
    </xf>
    <xf numFmtId="49" fontId="4" fillId="0" borderId="2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7" fontId="1" fillId="0" borderId="1" xfId="0" applyNumberFormat="1" applyFont="1" applyFill="1" applyBorder="1"/>
    <xf numFmtId="0" fontId="2" fillId="0" borderId="0" xfId="0" applyFont="1" applyFill="1" applyBorder="1" applyAlignment="1" applyProtection="1">
      <alignment horizontal="justify"/>
    </xf>
    <xf numFmtId="0" fontId="2" fillId="0" borderId="0" xfId="0" applyFont="1" applyFill="1" applyBorder="1" applyAlignment="1" applyProtection="1"/>
    <xf numFmtId="0" fontId="2" fillId="0" borderId="0" xfId="0" applyFont="1" applyFill="1"/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justify"/>
    </xf>
    <xf numFmtId="165" fontId="1" fillId="0" borderId="0" xfId="0" applyNumberFormat="1" applyFont="1" applyFill="1" applyBorder="1" applyAlignment="1" applyProtection="1">
      <alignment horizontal="justify"/>
    </xf>
    <xf numFmtId="0" fontId="1" fillId="0" borderId="0" xfId="0" applyFont="1" applyFill="1" applyBorder="1" applyAlignment="1" applyProtection="1">
      <alignment horizontal="center" vertical="top" wrapText="1"/>
    </xf>
    <xf numFmtId="0" fontId="2" fillId="0" borderId="0" xfId="0" applyFont="1" applyFill="1" applyAlignment="1">
      <alignment horizontal="justify"/>
    </xf>
    <xf numFmtId="0" fontId="30" fillId="0" borderId="15" xfId="0" applyFont="1" applyFill="1" applyBorder="1" applyAlignment="1" applyProtection="1">
      <alignment wrapText="1"/>
    </xf>
    <xf numFmtId="0" fontId="31" fillId="0" borderId="15" xfId="0" applyFont="1" applyFill="1" applyBorder="1" applyAlignment="1" applyProtection="1">
      <alignment wrapText="1"/>
    </xf>
    <xf numFmtId="0" fontId="5" fillId="0" borderId="0" xfId="0" applyFont="1" applyFill="1"/>
    <xf numFmtId="0" fontId="8" fillId="0" borderId="0" xfId="0" applyFont="1" applyFill="1"/>
    <xf numFmtId="0" fontId="3" fillId="0" borderId="0" xfId="0" applyFont="1" applyFill="1"/>
    <xf numFmtId="0" fontId="9" fillId="0" borderId="0" xfId="0" applyFont="1" applyFill="1"/>
    <xf numFmtId="0" fontId="0" fillId="0" borderId="0" xfId="0" applyFill="1" applyAlignment="1">
      <alignment horizontal="justify"/>
    </xf>
    <xf numFmtId="49" fontId="4" fillId="0" borderId="1" xfId="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left"/>
    </xf>
    <xf numFmtId="167" fontId="5" fillId="0" borderId="0" xfId="0" applyNumberFormat="1" applyFont="1" applyFill="1"/>
    <xf numFmtId="49" fontId="1" fillId="0" borderId="1" xfId="0" applyNumberFormat="1" applyFont="1" applyFill="1" applyBorder="1" applyAlignment="1" applyProtection="1">
      <alignment horizontal="left" vertical="center" wrapText="1"/>
    </xf>
    <xf numFmtId="167" fontId="3" fillId="0" borderId="0" xfId="0" applyNumberFormat="1" applyFont="1" applyFill="1"/>
    <xf numFmtId="166" fontId="1" fillId="0" borderId="1" xfId="0" applyNumberFormat="1" applyFont="1" applyFill="1" applyBorder="1" applyAlignment="1" applyProtection="1">
      <alignment horizontal="justify" vertical="center" wrapText="1"/>
    </xf>
    <xf numFmtId="167" fontId="1" fillId="0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Fill="1" applyBorder="1" applyAlignment="1" applyProtection="1">
      <alignment horizontal="right"/>
    </xf>
    <xf numFmtId="0" fontId="24" fillId="0" borderId="1" xfId="0" applyFont="1" applyFill="1" applyBorder="1" applyAlignment="1">
      <alignment horizontal="right"/>
    </xf>
    <xf numFmtId="170" fontId="25" fillId="0" borderId="1" xfId="0" applyNumberFormat="1" applyFont="1" applyFill="1" applyBorder="1" applyAlignment="1">
      <alignment horizontal="right"/>
    </xf>
    <xf numFmtId="170" fontId="25" fillId="0" borderId="0" xfId="0" applyNumberFormat="1" applyFont="1" applyFill="1" applyBorder="1" applyAlignment="1">
      <alignment horizontal="right"/>
    </xf>
    <xf numFmtId="167" fontId="11" fillId="0" borderId="0" xfId="0" applyNumberFormat="1" applyFont="1" applyFill="1" applyAlignment="1"/>
    <xf numFmtId="167" fontId="10" fillId="0" borderId="0" xfId="0" applyNumberFormat="1" applyFont="1" applyFill="1" applyAlignment="1"/>
    <xf numFmtId="0" fontId="2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vertical="center" wrapText="1"/>
    </xf>
    <xf numFmtId="167" fontId="2" fillId="0" borderId="1" xfId="0" applyNumberFormat="1" applyFont="1" applyFill="1" applyBorder="1" applyAlignment="1">
      <alignment vertical="center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/>
    </xf>
    <xf numFmtId="168" fontId="3" fillId="0" borderId="0" xfId="0" applyNumberFormat="1" applyFont="1" applyFill="1"/>
    <xf numFmtId="172" fontId="3" fillId="0" borderId="0" xfId="9" applyNumberFormat="1" applyFont="1" applyFill="1"/>
    <xf numFmtId="0" fontId="1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 vertical="top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0" xfId="0" applyFont="1" applyFill="1" applyBorder="1" applyAlignment="1" applyProtection="1">
      <alignment horizontal="center" vertical="top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left"/>
    </xf>
    <xf numFmtId="49" fontId="1" fillId="0" borderId="4" xfId="0" applyNumberFormat="1" applyFont="1" applyFill="1" applyBorder="1" applyAlignment="1" applyProtection="1">
      <alignment horizontal="left"/>
    </xf>
    <xf numFmtId="49" fontId="1" fillId="0" borderId="5" xfId="0" applyNumberFormat="1" applyFont="1" applyFill="1" applyBorder="1" applyAlignment="1" applyProtection="1">
      <alignment horizontal="left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0" fontId="16" fillId="0" borderId="0" xfId="5" applyFont="1" applyFill="1" applyAlignment="1">
      <alignment horizontal="center" vertical="center" wrapText="1"/>
    </xf>
    <xf numFmtId="0" fontId="16" fillId="0" borderId="0" xfId="5" applyFont="1" applyFill="1" applyAlignment="1">
      <alignment horizontal="center" vertical="center"/>
    </xf>
    <xf numFmtId="0" fontId="18" fillId="0" borderId="2" xfId="5" applyFont="1" applyFill="1" applyBorder="1" applyAlignment="1">
      <alignment horizontal="center" wrapText="1"/>
    </xf>
    <xf numFmtId="0" fontId="18" fillId="0" borderId="6" xfId="5" applyFont="1" applyFill="1" applyBorder="1" applyAlignment="1">
      <alignment horizontal="center" wrapText="1"/>
    </xf>
    <xf numFmtId="0" fontId="16" fillId="0" borderId="1" xfId="5" applyFont="1" applyFill="1" applyBorder="1" applyAlignment="1">
      <alignment wrapText="1"/>
    </xf>
    <xf numFmtId="167" fontId="16" fillId="0" borderId="2" xfId="5" applyNumberFormat="1" applyFont="1" applyFill="1" applyBorder="1" applyAlignment="1">
      <alignment horizontal="center" wrapText="1"/>
    </xf>
    <xf numFmtId="167" fontId="16" fillId="0" borderId="6" xfId="5" applyNumberFormat="1" applyFont="1" applyFill="1" applyBorder="1" applyAlignment="1">
      <alignment horizontal="center" wrapText="1"/>
    </xf>
    <xf numFmtId="3" fontId="1" fillId="0" borderId="0" xfId="6" applyNumberFormat="1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171" fontId="3" fillId="0" borderId="0" xfId="0" applyNumberFormat="1" applyFont="1" applyFill="1"/>
    <xf numFmtId="173" fontId="3" fillId="0" borderId="0" xfId="0" applyNumberFormat="1" applyFont="1" applyFill="1"/>
    <xf numFmtId="4" fontId="3" fillId="0" borderId="0" xfId="0" applyNumberFormat="1" applyFont="1" applyFill="1"/>
  </cellXfs>
  <cellStyles count="10">
    <cellStyle name="Обычный" xfId="0" builtinId="0"/>
    <cellStyle name="Обычный 12" xfId="3" xr:uid="{00000000-0005-0000-0000-000001000000}"/>
    <cellStyle name="Обычный 13 10" xfId="1" xr:uid="{00000000-0005-0000-0000-000002000000}"/>
    <cellStyle name="Обычный 20" xfId="8" xr:uid="{00000000-0005-0000-0000-000003000000}"/>
    <cellStyle name="Обычный_к думе 2009-2011 г. 2" xfId="2" xr:uid="{00000000-0005-0000-0000-000004000000}"/>
    <cellStyle name="Обычный_Лист1" xfId="6" xr:uid="{00000000-0005-0000-0000-000005000000}"/>
    <cellStyle name="Обычный_прил.3,5,7  к реш.  Расходы 2009-2011" xfId="5" xr:uid="{00000000-0005-0000-0000-000006000000}"/>
    <cellStyle name="Обычный_прил.4,6,8-11 к реш.  Расходы 2009-2011" xfId="4" xr:uid="{00000000-0005-0000-0000-000007000000}"/>
    <cellStyle name="Процентный" xfId="9" builtinId="5"/>
    <cellStyle name="Финансовый 2" xfId="7" xr:uid="{00000000-0005-0000-0000-000009000000}"/>
  </cellStyles>
  <dxfs count="0"/>
  <tableStyles count="0" defaultTableStyle="TableStyleMedium2" defaultPivotStyle="PivotStyleLight16"/>
  <colors>
    <mruColors>
      <color rgb="FF0000FF"/>
      <color rgb="FFFF99FF"/>
      <color rgb="FFFFCCCC"/>
      <color rgb="FFFFFF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FF"/>
    <pageSetUpPr fitToPage="1"/>
  </sheetPr>
  <dimension ref="A1:Q55"/>
  <sheetViews>
    <sheetView topLeftCell="A40" zoomScaleNormal="100" workbookViewId="0">
      <selection activeCell="F4" sqref="F4"/>
    </sheetView>
  </sheetViews>
  <sheetFormatPr defaultRowHeight="15.75" x14ac:dyDescent="0.2"/>
  <cols>
    <col min="1" max="1" width="6.28515625" style="3" customWidth="1"/>
    <col min="2" max="2" width="19.140625" style="3" customWidth="1"/>
    <col min="3" max="3" width="107.5703125" style="3" customWidth="1"/>
    <col min="4" max="4" width="13.85546875" style="3" hidden="1" customWidth="1"/>
    <col min="5" max="5" width="11.85546875" style="3" hidden="1" customWidth="1"/>
    <col min="6" max="6" width="13.85546875" style="3" customWidth="1"/>
    <col min="7" max="7" width="14" style="3" hidden="1" customWidth="1"/>
    <col min="8" max="8" width="0.28515625" style="3" hidden="1" customWidth="1"/>
    <col min="9" max="9" width="13.42578125" style="3" customWidth="1"/>
    <col min="10" max="10" width="13.85546875" style="3" hidden="1" customWidth="1"/>
    <col min="11" max="11" width="12" style="3" hidden="1" customWidth="1"/>
    <col min="12" max="12" width="13.42578125" style="3" customWidth="1"/>
    <col min="13" max="13" width="4.140625" style="3" customWidth="1"/>
    <col min="14" max="261" width="9.140625" style="3"/>
    <col min="262" max="262" width="6.28515625" style="3" customWidth="1"/>
    <col min="263" max="263" width="24" style="3" customWidth="1"/>
    <col min="264" max="264" width="121.28515625" style="3" customWidth="1"/>
    <col min="265" max="267" width="15.7109375" style="3" customWidth="1"/>
    <col min="268" max="268" width="25.5703125" style="3" customWidth="1"/>
    <col min="269" max="269" width="23.5703125" style="3" customWidth="1"/>
    <col min="270" max="517" width="9.140625" style="3"/>
    <col min="518" max="518" width="6.28515625" style="3" customWidth="1"/>
    <col min="519" max="519" width="24" style="3" customWidth="1"/>
    <col min="520" max="520" width="121.28515625" style="3" customWidth="1"/>
    <col min="521" max="523" width="15.7109375" style="3" customWidth="1"/>
    <col min="524" max="524" width="25.5703125" style="3" customWidth="1"/>
    <col min="525" max="525" width="23.5703125" style="3" customWidth="1"/>
    <col min="526" max="773" width="9.140625" style="3"/>
    <col min="774" max="774" width="6.28515625" style="3" customWidth="1"/>
    <col min="775" max="775" width="24" style="3" customWidth="1"/>
    <col min="776" max="776" width="121.28515625" style="3" customWidth="1"/>
    <col min="777" max="779" width="15.7109375" style="3" customWidth="1"/>
    <col min="780" max="780" width="25.5703125" style="3" customWidth="1"/>
    <col min="781" max="781" width="23.5703125" style="3" customWidth="1"/>
    <col min="782" max="1029" width="9.140625" style="3"/>
    <col min="1030" max="1030" width="6.28515625" style="3" customWidth="1"/>
    <col min="1031" max="1031" width="24" style="3" customWidth="1"/>
    <col min="1032" max="1032" width="121.28515625" style="3" customWidth="1"/>
    <col min="1033" max="1035" width="15.7109375" style="3" customWidth="1"/>
    <col min="1036" max="1036" width="25.5703125" style="3" customWidth="1"/>
    <col min="1037" max="1037" width="23.5703125" style="3" customWidth="1"/>
    <col min="1038" max="1285" width="9.140625" style="3"/>
    <col min="1286" max="1286" width="6.28515625" style="3" customWidth="1"/>
    <col min="1287" max="1287" width="24" style="3" customWidth="1"/>
    <col min="1288" max="1288" width="121.28515625" style="3" customWidth="1"/>
    <col min="1289" max="1291" width="15.7109375" style="3" customWidth="1"/>
    <col min="1292" max="1292" width="25.5703125" style="3" customWidth="1"/>
    <col min="1293" max="1293" width="23.5703125" style="3" customWidth="1"/>
    <col min="1294" max="1541" width="9.140625" style="3"/>
    <col min="1542" max="1542" width="6.28515625" style="3" customWidth="1"/>
    <col min="1543" max="1543" width="24" style="3" customWidth="1"/>
    <col min="1544" max="1544" width="121.28515625" style="3" customWidth="1"/>
    <col min="1545" max="1547" width="15.7109375" style="3" customWidth="1"/>
    <col min="1548" max="1548" width="25.5703125" style="3" customWidth="1"/>
    <col min="1549" max="1549" width="23.5703125" style="3" customWidth="1"/>
    <col min="1550" max="1797" width="9.140625" style="3"/>
    <col min="1798" max="1798" width="6.28515625" style="3" customWidth="1"/>
    <col min="1799" max="1799" width="24" style="3" customWidth="1"/>
    <col min="1800" max="1800" width="121.28515625" style="3" customWidth="1"/>
    <col min="1801" max="1803" width="15.7109375" style="3" customWidth="1"/>
    <col min="1804" max="1804" width="25.5703125" style="3" customWidth="1"/>
    <col min="1805" max="1805" width="23.5703125" style="3" customWidth="1"/>
    <col min="1806" max="2053" width="9.140625" style="3"/>
    <col min="2054" max="2054" width="6.28515625" style="3" customWidth="1"/>
    <col min="2055" max="2055" width="24" style="3" customWidth="1"/>
    <col min="2056" max="2056" width="121.28515625" style="3" customWidth="1"/>
    <col min="2057" max="2059" width="15.7109375" style="3" customWidth="1"/>
    <col min="2060" max="2060" width="25.5703125" style="3" customWidth="1"/>
    <col min="2061" max="2061" width="23.5703125" style="3" customWidth="1"/>
    <col min="2062" max="2309" width="9.140625" style="3"/>
    <col min="2310" max="2310" width="6.28515625" style="3" customWidth="1"/>
    <col min="2311" max="2311" width="24" style="3" customWidth="1"/>
    <col min="2312" max="2312" width="121.28515625" style="3" customWidth="1"/>
    <col min="2313" max="2315" width="15.7109375" style="3" customWidth="1"/>
    <col min="2316" max="2316" width="25.5703125" style="3" customWidth="1"/>
    <col min="2317" max="2317" width="23.5703125" style="3" customWidth="1"/>
    <col min="2318" max="2565" width="9.140625" style="3"/>
    <col min="2566" max="2566" width="6.28515625" style="3" customWidth="1"/>
    <col min="2567" max="2567" width="24" style="3" customWidth="1"/>
    <col min="2568" max="2568" width="121.28515625" style="3" customWidth="1"/>
    <col min="2569" max="2571" width="15.7109375" style="3" customWidth="1"/>
    <col min="2572" max="2572" width="25.5703125" style="3" customWidth="1"/>
    <col min="2573" max="2573" width="23.5703125" style="3" customWidth="1"/>
    <col min="2574" max="2821" width="9.140625" style="3"/>
    <col min="2822" max="2822" width="6.28515625" style="3" customWidth="1"/>
    <col min="2823" max="2823" width="24" style="3" customWidth="1"/>
    <col min="2824" max="2824" width="121.28515625" style="3" customWidth="1"/>
    <col min="2825" max="2827" width="15.7109375" style="3" customWidth="1"/>
    <col min="2828" max="2828" width="25.5703125" style="3" customWidth="1"/>
    <col min="2829" max="2829" width="23.5703125" style="3" customWidth="1"/>
    <col min="2830" max="3077" width="9.140625" style="3"/>
    <col min="3078" max="3078" width="6.28515625" style="3" customWidth="1"/>
    <col min="3079" max="3079" width="24" style="3" customWidth="1"/>
    <col min="3080" max="3080" width="121.28515625" style="3" customWidth="1"/>
    <col min="3081" max="3083" width="15.7109375" style="3" customWidth="1"/>
    <col min="3084" max="3084" width="25.5703125" style="3" customWidth="1"/>
    <col min="3085" max="3085" width="23.5703125" style="3" customWidth="1"/>
    <col min="3086" max="3333" width="9.140625" style="3"/>
    <col min="3334" max="3334" width="6.28515625" style="3" customWidth="1"/>
    <col min="3335" max="3335" width="24" style="3" customWidth="1"/>
    <col min="3336" max="3336" width="121.28515625" style="3" customWidth="1"/>
    <col min="3337" max="3339" width="15.7109375" style="3" customWidth="1"/>
    <col min="3340" max="3340" width="25.5703125" style="3" customWidth="1"/>
    <col min="3341" max="3341" width="23.5703125" style="3" customWidth="1"/>
    <col min="3342" max="3589" width="9.140625" style="3"/>
    <col min="3590" max="3590" width="6.28515625" style="3" customWidth="1"/>
    <col min="3591" max="3591" width="24" style="3" customWidth="1"/>
    <col min="3592" max="3592" width="121.28515625" style="3" customWidth="1"/>
    <col min="3593" max="3595" width="15.7109375" style="3" customWidth="1"/>
    <col min="3596" max="3596" width="25.5703125" style="3" customWidth="1"/>
    <col min="3597" max="3597" width="23.5703125" style="3" customWidth="1"/>
    <col min="3598" max="3845" width="9.140625" style="3"/>
    <col min="3846" max="3846" width="6.28515625" style="3" customWidth="1"/>
    <col min="3847" max="3847" width="24" style="3" customWidth="1"/>
    <col min="3848" max="3848" width="121.28515625" style="3" customWidth="1"/>
    <col min="3849" max="3851" width="15.7109375" style="3" customWidth="1"/>
    <col min="3852" max="3852" width="25.5703125" style="3" customWidth="1"/>
    <col min="3853" max="3853" width="23.5703125" style="3" customWidth="1"/>
    <col min="3854" max="4101" width="9.140625" style="3"/>
    <col min="4102" max="4102" width="6.28515625" style="3" customWidth="1"/>
    <col min="4103" max="4103" width="24" style="3" customWidth="1"/>
    <col min="4104" max="4104" width="121.28515625" style="3" customWidth="1"/>
    <col min="4105" max="4107" width="15.7109375" style="3" customWidth="1"/>
    <col min="4108" max="4108" width="25.5703125" style="3" customWidth="1"/>
    <col min="4109" max="4109" width="23.5703125" style="3" customWidth="1"/>
    <col min="4110" max="4357" width="9.140625" style="3"/>
    <col min="4358" max="4358" width="6.28515625" style="3" customWidth="1"/>
    <col min="4359" max="4359" width="24" style="3" customWidth="1"/>
    <col min="4360" max="4360" width="121.28515625" style="3" customWidth="1"/>
    <col min="4361" max="4363" width="15.7109375" style="3" customWidth="1"/>
    <col min="4364" max="4364" width="25.5703125" style="3" customWidth="1"/>
    <col min="4365" max="4365" width="23.5703125" style="3" customWidth="1"/>
    <col min="4366" max="4613" width="9.140625" style="3"/>
    <col min="4614" max="4614" width="6.28515625" style="3" customWidth="1"/>
    <col min="4615" max="4615" width="24" style="3" customWidth="1"/>
    <col min="4616" max="4616" width="121.28515625" style="3" customWidth="1"/>
    <col min="4617" max="4619" width="15.7109375" style="3" customWidth="1"/>
    <col min="4620" max="4620" width="25.5703125" style="3" customWidth="1"/>
    <col min="4621" max="4621" width="23.5703125" style="3" customWidth="1"/>
    <col min="4622" max="4869" width="9.140625" style="3"/>
    <col min="4870" max="4870" width="6.28515625" style="3" customWidth="1"/>
    <col min="4871" max="4871" width="24" style="3" customWidth="1"/>
    <col min="4872" max="4872" width="121.28515625" style="3" customWidth="1"/>
    <col min="4873" max="4875" width="15.7109375" style="3" customWidth="1"/>
    <col min="4876" max="4876" width="25.5703125" style="3" customWidth="1"/>
    <col min="4877" max="4877" width="23.5703125" style="3" customWidth="1"/>
    <col min="4878" max="5125" width="9.140625" style="3"/>
    <col min="5126" max="5126" width="6.28515625" style="3" customWidth="1"/>
    <col min="5127" max="5127" width="24" style="3" customWidth="1"/>
    <col min="5128" max="5128" width="121.28515625" style="3" customWidth="1"/>
    <col min="5129" max="5131" width="15.7109375" style="3" customWidth="1"/>
    <col min="5132" max="5132" width="25.5703125" style="3" customWidth="1"/>
    <col min="5133" max="5133" width="23.5703125" style="3" customWidth="1"/>
    <col min="5134" max="5381" width="9.140625" style="3"/>
    <col min="5382" max="5382" width="6.28515625" style="3" customWidth="1"/>
    <col min="5383" max="5383" width="24" style="3" customWidth="1"/>
    <col min="5384" max="5384" width="121.28515625" style="3" customWidth="1"/>
    <col min="5385" max="5387" width="15.7109375" style="3" customWidth="1"/>
    <col min="5388" max="5388" width="25.5703125" style="3" customWidth="1"/>
    <col min="5389" max="5389" width="23.5703125" style="3" customWidth="1"/>
    <col min="5390" max="5637" width="9.140625" style="3"/>
    <col min="5638" max="5638" width="6.28515625" style="3" customWidth="1"/>
    <col min="5639" max="5639" width="24" style="3" customWidth="1"/>
    <col min="5640" max="5640" width="121.28515625" style="3" customWidth="1"/>
    <col min="5641" max="5643" width="15.7109375" style="3" customWidth="1"/>
    <col min="5644" max="5644" width="25.5703125" style="3" customWidth="1"/>
    <col min="5645" max="5645" width="23.5703125" style="3" customWidth="1"/>
    <col min="5646" max="5893" width="9.140625" style="3"/>
    <col min="5894" max="5894" width="6.28515625" style="3" customWidth="1"/>
    <col min="5895" max="5895" width="24" style="3" customWidth="1"/>
    <col min="5896" max="5896" width="121.28515625" style="3" customWidth="1"/>
    <col min="5897" max="5899" width="15.7109375" style="3" customWidth="1"/>
    <col min="5900" max="5900" width="25.5703125" style="3" customWidth="1"/>
    <col min="5901" max="5901" width="23.5703125" style="3" customWidth="1"/>
    <col min="5902" max="6149" width="9.140625" style="3"/>
    <col min="6150" max="6150" width="6.28515625" style="3" customWidth="1"/>
    <col min="6151" max="6151" width="24" style="3" customWidth="1"/>
    <col min="6152" max="6152" width="121.28515625" style="3" customWidth="1"/>
    <col min="6153" max="6155" width="15.7109375" style="3" customWidth="1"/>
    <col min="6156" max="6156" width="25.5703125" style="3" customWidth="1"/>
    <col min="6157" max="6157" width="23.5703125" style="3" customWidth="1"/>
    <col min="6158" max="6405" width="9.140625" style="3"/>
    <col min="6406" max="6406" width="6.28515625" style="3" customWidth="1"/>
    <col min="6407" max="6407" width="24" style="3" customWidth="1"/>
    <col min="6408" max="6408" width="121.28515625" style="3" customWidth="1"/>
    <col min="6409" max="6411" width="15.7109375" style="3" customWidth="1"/>
    <col min="6412" max="6412" width="25.5703125" style="3" customWidth="1"/>
    <col min="6413" max="6413" width="23.5703125" style="3" customWidth="1"/>
    <col min="6414" max="6661" width="9.140625" style="3"/>
    <col min="6662" max="6662" width="6.28515625" style="3" customWidth="1"/>
    <col min="6663" max="6663" width="24" style="3" customWidth="1"/>
    <col min="6664" max="6664" width="121.28515625" style="3" customWidth="1"/>
    <col min="6665" max="6667" width="15.7109375" style="3" customWidth="1"/>
    <col min="6668" max="6668" width="25.5703125" style="3" customWidth="1"/>
    <col min="6669" max="6669" width="23.5703125" style="3" customWidth="1"/>
    <col min="6670" max="6917" width="9.140625" style="3"/>
    <col min="6918" max="6918" width="6.28515625" style="3" customWidth="1"/>
    <col min="6919" max="6919" width="24" style="3" customWidth="1"/>
    <col min="6920" max="6920" width="121.28515625" style="3" customWidth="1"/>
    <col min="6921" max="6923" width="15.7109375" style="3" customWidth="1"/>
    <col min="6924" max="6924" width="25.5703125" style="3" customWidth="1"/>
    <col min="6925" max="6925" width="23.5703125" style="3" customWidth="1"/>
    <col min="6926" max="7173" width="9.140625" style="3"/>
    <col min="7174" max="7174" width="6.28515625" style="3" customWidth="1"/>
    <col min="7175" max="7175" width="24" style="3" customWidth="1"/>
    <col min="7176" max="7176" width="121.28515625" style="3" customWidth="1"/>
    <col min="7177" max="7179" width="15.7109375" style="3" customWidth="1"/>
    <col min="7180" max="7180" width="25.5703125" style="3" customWidth="1"/>
    <col min="7181" max="7181" width="23.5703125" style="3" customWidth="1"/>
    <col min="7182" max="7429" width="9.140625" style="3"/>
    <col min="7430" max="7430" width="6.28515625" style="3" customWidth="1"/>
    <col min="7431" max="7431" width="24" style="3" customWidth="1"/>
    <col min="7432" max="7432" width="121.28515625" style="3" customWidth="1"/>
    <col min="7433" max="7435" width="15.7109375" style="3" customWidth="1"/>
    <col min="7436" max="7436" width="25.5703125" style="3" customWidth="1"/>
    <col min="7437" max="7437" width="23.5703125" style="3" customWidth="1"/>
    <col min="7438" max="7685" width="9.140625" style="3"/>
    <col min="7686" max="7686" width="6.28515625" style="3" customWidth="1"/>
    <col min="7687" max="7687" width="24" style="3" customWidth="1"/>
    <col min="7688" max="7688" width="121.28515625" style="3" customWidth="1"/>
    <col min="7689" max="7691" width="15.7109375" style="3" customWidth="1"/>
    <col min="7692" max="7692" width="25.5703125" style="3" customWidth="1"/>
    <col min="7693" max="7693" width="23.5703125" style="3" customWidth="1"/>
    <col min="7694" max="7941" width="9.140625" style="3"/>
    <col min="7942" max="7942" width="6.28515625" style="3" customWidth="1"/>
    <col min="7943" max="7943" width="24" style="3" customWidth="1"/>
    <col min="7944" max="7944" width="121.28515625" style="3" customWidth="1"/>
    <col min="7945" max="7947" width="15.7109375" style="3" customWidth="1"/>
    <col min="7948" max="7948" width="25.5703125" style="3" customWidth="1"/>
    <col min="7949" max="7949" width="23.5703125" style="3" customWidth="1"/>
    <col min="7950" max="8197" width="9.140625" style="3"/>
    <col min="8198" max="8198" width="6.28515625" style="3" customWidth="1"/>
    <col min="8199" max="8199" width="24" style="3" customWidth="1"/>
    <col min="8200" max="8200" width="121.28515625" style="3" customWidth="1"/>
    <col min="8201" max="8203" width="15.7109375" style="3" customWidth="1"/>
    <col min="8204" max="8204" width="25.5703125" style="3" customWidth="1"/>
    <col min="8205" max="8205" width="23.5703125" style="3" customWidth="1"/>
    <col min="8206" max="8453" width="9.140625" style="3"/>
    <col min="8454" max="8454" width="6.28515625" style="3" customWidth="1"/>
    <col min="8455" max="8455" width="24" style="3" customWidth="1"/>
    <col min="8456" max="8456" width="121.28515625" style="3" customWidth="1"/>
    <col min="8457" max="8459" width="15.7109375" style="3" customWidth="1"/>
    <col min="8460" max="8460" width="25.5703125" style="3" customWidth="1"/>
    <col min="8461" max="8461" width="23.5703125" style="3" customWidth="1"/>
    <col min="8462" max="8709" width="9.140625" style="3"/>
    <col min="8710" max="8710" width="6.28515625" style="3" customWidth="1"/>
    <col min="8711" max="8711" width="24" style="3" customWidth="1"/>
    <col min="8712" max="8712" width="121.28515625" style="3" customWidth="1"/>
    <col min="8713" max="8715" width="15.7109375" style="3" customWidth="1"/>
    <col min="8716" max="8716" width="25.5703125" style="3" customWidth="1"/>
    <col min="8717" max="8717" width="23.5703125" style="3" customWidth="1"/>
    <col min="8718" max="8965" width="9.140625" style="3"/>
    <col min="8966" max="8966" width="6.28515625" style="3" customWidth="1"/>
    <col min="8967" max="8967" width="24" style="3" customWidth="1"/>
    <col min="8968" max="8968" width="121.28515625" style="3" customWidth="1"/>
    <col min="8969" max="8971" width="15.7109375" style="3" customWidth="1"/>
    <col min="8972" max="8972" width="25.5703125" style="3" customWidth="1"/>
    <col min="8973" max="8973" width="23.5703125" style="3" customWidth="1"/>
    <col min="8974" max="9221" width="9.140625" style="3"/>
    <col min="9222" max="9222" width="6.28515625" style="3" customWidth="1"/>
    <col min="9223" max="9223" width="24" style="3" customWidth="1"/>
    <col min="9224" max="9224" width="121.28515625" style="3" customWidth="1"/>
    <col min="9225" max="9227" width="15.7109375" style="3" customWidth="1"/>
    <col min="9228" max="9228" width="25.5703125" style="3" customWidth="1"/>
    <col min="9229" max="9229" width="23.5703125" style="3" customWidth="1"/>
    <col min="9230" max="9477" width="9.140625" style="3"/>
    <col min="9478" max="9478" width="6.28515625" style="3" customWidth="1"/>
    <col min="9479" max="9479" width="24" style="3" customWidth="1"/>
    <col min="9480" max="9480" width="121.28515625" style="3" customWidth="1"/>
    <col min="9481" max="9483" width="15.7109375" style="3" customWidth="1"/>
    <col min="9484" max="9484" width="25.5703125" style="3" customWidth="1"/>
    <col min="9485" max="9485" width="23.5703125" style="3" customWidth="1"/>
    <col min="9486" max="9733" width="9.140625" style="3"/>
    <col min="9734" max="9734" width="6.28515625" style="3" customWidth="1"/>
    <col min="9735" max="9735" width="24" style="3" customWidth="1"/>
    <col min="9736" max="9736" width="121.28515625" style="3" customWidth="1"/>
    <col min="9737" max="9739" width="15.7109375" style="3" customWidth="1"/>
    <col min="9740" max="9740" width="25.5703125" style="3" customWidth="1"/>
    <col min="9741" max="9741" width="23.5703125" style="3" customWidth="1"/>
    <col min="9742" max="9989" width="9.140625" style="3"/>
    <col min="9990" max="9990" width="6.28515625" style="3" customWidth="1"/>
    <col min="9991" max="9991" width="24" style="3" customWidth="1"/>
    <col min="9992" max="9992" width="121.28515625" style="3" customWidth="1"/>
    <col min="9993" max="9995" width="15.7109375" style="3" customWidth="1"/>
    <col min="9996" max="9996" width="25.5703125" style="3" customWidth="1"/>
    <col min="9997" max="9997" width="23.5703125" style="3" customWidth="1"/>
    <col min="9998" max="10245" width="9.140625" style="3"/>
    <col min="10246" max="10246" width="6.28515625" style="3" customWidth="1"/>
    <col min="10247" max="10247" width="24" style="3" customWidth="1"/>
    <col min="10248" max="10248" width="121.28515625" style="3" customWidth="1"/>
    <col min="10249" max="10251" width="15.7109375" style="3" customWidth="1"/>
    <col min="10252" max="10252" width="25.5703125" style="3" customWidth="1"/>
    <col min="10253" max="10253" width="23.5703125" style="3" customWidth="1"/>
    <col min="10254" max="10501" width="9.140625" style="3"/>
    <col min="10502" max="10502" width="6.28515625" style="3" customWidth="1"/>
    <col min="10503" max="10503" width="24" style="3" customWidth="1"/>
    <col min="10504" max="10504" width="121.28515625" style="3" customWidth="1"/>
    <col min="10505" max="10507" width="15.7109375" style="3" customWidth="1"/>
    <col min="10508" max="10508" width="25.5703125" style="3" customWidth="1"/>
    <col min="10509" max="10509" width="23.5703125" style="3" customWidth="1"/>
    <col min="10510" max="10757" width="9.140625" style="3"/>
    <col min="10758" max="10758" width="6.28515625" style="3" customWidth="1"/>
    <col min="10759" max="10759" width="24" style="3" customWidth="1"/>
    <col min="10760" max="10760" width="121.28515625" style="3" customWidth="1"/>
    <col min="10761" max="10763" width="15.7109375" style="3" customWidth="1"/>
    <col min="10764" max="10764" width="25.5703125" style="3" customWidth="1"/>
    <col min="10765" max="10765" width="23.5703125" style="3" customWidth="1"/>
    <col min="10766" max="11013" width="9.140625" style="3"/>
    <col min="11014" max="11014" width="6.28515625" style="3" customWidth="1"/>
    <col min="11015" max="11015" width="24" style="3" customWidth="1"/>
    <col min="11016" max="11016" width="121.28515625" style="3" customWidth="1"/>
    <col min="11017" max="11019" width="15.7109375" style="3" customWidth="1"/>
    <col min="11020" max="11020" width="25.5703125" style="3" customWidth="1"/>
    <col min="11021" max="11021" width="23.5703125" style="3" customWidth="1"/>
    <col min="11022" max="11269" width="9.140625" style="3"/>
    <col min="11270" max="11270" width="6.28515625" style="3" customWidth="1"/>
    <col min="11271" max="11271" width="24" style="3" customWidth="1"/>
    <col min="11272" max="11272" width="121.28515625" style="3" customWidth="1"/>
    <col min="11273" max="11275" width="15.7109375" style="3" customWidth="1"/>
    <col min="11276" max="11276" width="25.5703125" style="3" customWidth="1"/>
    <col min="11277" max="11277" width="23.5703125" style="3" customWidth="1"/>
    <col min="11278" max="11525" width="9.140625" style="3"/>
    <col min="11526" max="11526" width="6.28515625" style="3" customWidth="1"/>
    <col min="11527" max="11527" width="24" style="3" customWidth="1"/>
    <col min="11528" max="11528" width="121.28515625" style="3" customWidth="1"/>
    <col min="11529" max="11531" width="15.7109375" style="3" customWidth="1"/>
    <col min="11532" max="11532" width="25.5703125" style="3" customWidth="1"/>
    <col min="11533" max="11533" width="23.5703125" style="3" customWidth="1"/>
    <col min="11534" max="11781" width="9.140625" style="3"/>
    <col min="11782" max="11782" width="6.28515625" style="3" customWidth="1"/>
    <col min="11783" max="11783" width="24" style="3" customWidth="1"/>
    <col min="11784" max="11784" width="121.28515625" style="3" customWidth="1"/>
    <col min="11785" max="11787" width="15.7109375" style="3" customWidth="1"/>
    <col min="11788" max="11788" width="25.5703125" style="3" customWidth="1"/>
    <col min="11789" max="11789" width="23.5703125" style="3" customWidth="1"/>
    <col min="11790" max="12037" width="9.140625" style="3"/>
    <col min="12038" max="12038" width="6.28515625" style="3" customWidth="1"/>
    <col min="12039" max="12039" width="24" style="3" customWidth="1"/>
    <col min="12040" max="12040" width="121.28515625" style="3" customWidth="1"/>
    <col min="12041" max="12043" width="15.7109375" style="3" customWidth="1"/>
    <col min="12044" max="12044" width="25.5703125" style="3" customWidth="1"/>
    <col min="12045" max="12045" width="23.5703125" style="3" customWidth="1"/>
    <col min="12046" max="12293" width="9.140625" style="3"/>
    <col min="12294" max="12294" width="6.28515625" style="3" customWidth="1"/>
    <col min="12295" max="12295" width="24" style="3" customWidth="1"/>
    <col min="12296" max="12296" width="121.28515625" style="3" customWidth="1"/>
    <col min="12297" max="12299" width="15.7109375" style="3" customWidth="1"/>
    <col min="12300" max="12300" width="25.5703125" style="3" customWidth="1"/>
    <col min="12301" max="12301" width="23.5703125" style="3" customWidth="1"/>
    <col min="12302" max="12549" width="9.140625" style="3"/>
    <col min="12550" max="12550" width="6.28515625" style="3" customWidth="1"/>
    <col min="12551" max="12551" width="24" style="3" customWidth="1"/>
    <col min="12552" max="12552" width="121.28515625" style="3" customWidth="1"/>
    <col min="12553" max="12555" width="15.7109375" style="3" customWidth="1"/>
    <col min="12556" max="12556" width="25.5703125" style="3" customWidth="1"/>
    <col min="12557" max="12557" width="23.5703125" style="3" customWidth="1"/>
    <col min="12558" max="12805" width="9.140625" style="3"/>
    <col min="12806" max="12806" width="6.28515625" style="3" customWidth="1"/>
    <col min="12807" max="12807" width="24" style="3" customWidth="1"/>
    <col min="12808" max="12808" width="121.28515625" style="3" customWidth="1"/>
    <col min="12809" max="12811" width="15.7109375" style="3" customWidth="1"/>
    <col min="12812" max="12812" width="25.5703125" style="3" customWidth="1"/>
    <col min="12813" max="12813" width="23.5703125" style="3" customWidth="1"/>
    <col min="12814" max="13061" width="9.140625" style="3"/>
    <col min="13062" max="13062" width="6.28515625" style="3" customWidth="1"/>
    <col min="13063" max="13063" width="24" style="3" customWidth="1"/>
    <col min="13064" max="13064" width="121.28515625" style="3" customWidth="1"/>
    <col min="13065" max="13067" width="15.7109375" style="3" customWidth="1"/>
    <col min="13068" max="13068" width="25.5703125" style="3" customWidth="1"/>
    <col min="13069" max="13069" width="23.5703125" style="3" customWidth="1"/>
    <col min="13070" max="13317" width="9.140625" style="3"/>
    <col min="13318" max="13318" width="6.28515625" style="3" customWidth="1"/>
    <col min="13319" max="13319" width="24" style="3" customWidth="1"/>
    <col min="13320" max="13320" width="121.28515625" style="3" customWidth="1"/>
    <col min="13321" max="13323" width="15.7109375" style="3" customWidth="1"/>
    <col min="13324" max="13324" width="25.5703125" style="3" customWidth="1"/>
    <col min="13325" max="13325" width="23.5703125" style="3" customWidth="1"/>
    <col min="13326" max="13573" width="9.140625" style="3"/>
    <col min="13574" max="13574" width="6.28515625" style="3" customWidth="1"/>
    <col min="13575" max="13575" width="24" style="3" customWidth="1"/>
    <col min="13576" max="13576" width="121.28515625" style="3" customWidth="1"/>
    <col min="13577" max="13579" width="15.7109375" style="3" customWidth="1"/>
    <col min="13580" max="13580" width="25.5703125" style="3" customWidth="1"/>
    <col min="13581" max="13581" width="23.5703125" style="3" customWidth="1"/>
    <col min="13582" max="13829" width="9.140625" style="3"/>
    <col min="13830" max="13830" width="6.28515625" style="3" customWidth="1"/>
    <col min="13831" max="13831" width="24" style="3" customWidth="1"/>
    <col min="13832" max="13832" width="121.28515625" style="3" customWidth="1"/>
    <col min="13833" max="13835" width="15.7109375" style="3" customWidth="1"/>
    <col min="13836" max="13836" width="25.5703125" style="3" customWidth="1"/>
    <col min="13837" max="13837" width="23.5703125" style="3" customWidth="1"/>
    <col min="13838" max="14085" width="9.140625" style="3"/>
    <col min="14086" max="14086" width="6.28515625" style="3" customWidth="1"/>
    <col min="14087" max="14087" width="24" style="3" customWidth="1"/>
    <col min="14088" max="14088" width="121.28515625" style="3" customWidth="1"/>
    <col min="14089" max="14091" width="15.7109375" style="3" customWidth="1"/>
    <col min="14092" max="14092" width="25.5703125" style="3" customWidth="1"/>
    <col min="14093" max="14093" width="23.5703125" style="3" customWidth="1"/>
    <col min="14094" max="14341" width="9.140625" style="3"/>
    <col min="14342" max="14342" width="6.28515625" style="3" customWidth="1"/>
    <col min="14343" max="14343" width="24" style="3" customWidth="1"/>
    <col min="14344" max="14344" width="121.28515625" style="3" customWidth="1"/>
    <col min="14345" max="14347" width="15.7109375" style="3" customWidth="1"/>
    <col min="14348" max="14348" width="25.5703125" style="3" customWidth="1"/>
    <col min="14349" max="14349" width="23.5703125" style="3" customWidth="1"/>
    <col min="14350" max="14597" width="9.140625" style="3"/>
    <col min="14598" max="14598" width="6.28515625" style="3" customWidth="1"/>
    <col min="14599" max="14599" width="24" style="3" customWidth="1"/>
    <col min="14600" max="14600" width="121.28515625" style="3" customWidth="1"/>
    <col min="14601" max="14603" width="15.7109375" style="3" customWidth="1"/>
    <col min="14604" max="14604" width="25.5703125" style="3" customWidth="1"/>
    <col min="14605" max="14605" width="23.5703125" style="3" customWidth="1"/>
    <col min="14606" max="14853" width="9.140625" style="3"/>
    <col min="14854" max="14854" width="6.28515625" style="3" customWidth="1"/>
    <col min="14855" max="14855" width="24" style="3" customWidth="1"/>
    <col min="14856" max="14856" width="121.28515625" style="3" customWidth="1"/>
    <col min="14857" max="14859" width="15.7109375" style="3" customWidth="1"/>
    <col min="14860" max="14860" width="25.5703125" style="3" customWidth="1"/>
    <col min="14861" max="14861" width="23.5703125" style="3" customWidth="1"/>
    <col min="14862" max="15109" width="9.140625" style="3"/>
    <col min="15110" max="15110" width="6.28515625" style="3" customWidth="1"/>
    <col min="15111" max="15111" width="24" style="3" customWidth="1"/>
    <col min="15112" max="15112" width="121.28515625" style="3" customWidth="1"/>
    <col min="15113" max="15115" width="15.7109375" style="3" customWidth="1"/>
    <col min="15116" max="15116" width="25.5703125" style="3" customWidth="1"/>
    <col min="15117" max="15117" width="23.5703125" style="3" customWidth="1"/>
    <col min="15118" max="15365" width="9.140625" style="3"/>
    <col min="15366" max="15366" width="6.28515625" style="3" customWidth="1"/>
    <col min="15367" max="15367" width="24" style="3" customWidth="1"/>
    <col min="15368" max="15368" width="121.28515625" style="3" customWidth="1"/>
    <col min="15369" max="15371" width="15.7109375" style="3" customWidth="1"/>
    <col min="15372" max="15372" width="25.5703125" style="3" customWidth="1"/>
    <col min="15373" max="15373" width="23.5703125" style="3" customWidth="1"/>
    <col min="15374" max="15621" width="9.140625" style="3"/>
    <col min="15622" max="15622" width="6.28515625" style="3" customWidth="1"/>
    <col min="15623" max="15623" width="24" style="3" customWidth="1"/>
    <col min="15624" max="15624" width="121.28515625" style="3" customWidth="1"/>
    <col min="15625" max="15627" width="15.7109375" style="3" customWidth="1"/>
    <col min="15628" max="15628" width="25.5703125" style="3" customWidth="1"/>
    <col min="15629" max="15629" width="23.5703125" style="3" customWidth="1"/>
    <col min="15630" max="15877" width="9.140625" style="3"/>
    <col min="15878" max="15878" width="6.28515625" style="3" customWidth="1"/>
    <col min="15879" max="15879" width="24" style="3" customWidth="1"/>
    <col min="15880" max="15880" width="121.28515625" style="3" customWidth="1"/>
    <col min="15881" max="15883" width="15.7109375" style="3" customWidth="1"/>
    <col min="15884" max="15884" width="25.5703125" style="3" customWidth="1"/>
    <col min="15885" max="15885" width="23.5703125" style="3" customWidth="1"/>
    <col min="15886" max="16133" width="9.140625" style="3"/>
    <col min="16134" max="16134" width="6.28515625" style="3" customWidth="1"/>
    <col min="16135" max="16135" width="24" style="3" customWidth="1"/>
    <col min="16136" max="16136" width="121.28515625" style="3" customWidth="1"/>
    <col min="16137" max="16139" width="15.7109375" style="3" customWidth="1"/>
    <col min="16140" max="16140" width="25.5703125" style="3" customWidth="1"/>
    <col min="16141" max="16141" width="23.5703125" style="3" customWidth="1"/>
    <col min="16142" max="16384" width="9.140625" style="3"/>
  </cols>
  <sheetData>
    <row r="1" spans="1:17" ht="17.25" customHeight="1" x14ac:dyDescent="0.2">
      <c r="F1" s="21" t="s">
        <v>701</v>
      </c>
      <c r="G1" s="21"/>
      <c r="H1" s="21"/>
      <c r="I1" s="21"/>
      <c r="J1" s="21"/>
      <c r="K1" s="21"/>
      <c r="L1" s="21"/>
    </row>
    <row r="2" spans="1:17" ht="17.25" customHeight="1" x14ac:dyDescent="0.2">
      <c r="F2" s="3" t="s">
        <v>702</v>
      </c>
      <c r="Q2" s="93"/>
    </row>
    <row r="3" spans="1:17" ht="17.25" customHeight="1" x14ac:dyDescent="0.2">
      <c r="F3" s="3" t="s">
        <v>703</v>
      </c>
      <c r="Q3" s="93"/>
    </row>
    <row r="4" spans="1:17" ht="17.25" customHeight="1" x14ac:dyDescent="0.2">
      <c r="B4" s="94"/>
      <c r="C4" s="94"/>
      <c r="D4" s="94"/>
      <c r="E4" s="94"/>
      <c r="F4" s="3" t="s">
        <v>850</v>
      </c>
      <c r="Q4" s="93"/>
    </row>
    <row r="5" spans="1:17" x14ac:dyDescent="0.2">
      <c r="Q5" s="93"/>
    </row>
    <row r="6" spans="1:17" ht="33" customHeight="1" x14ac:dyDescent="0.25">
      <c r="A6" s="186" t="s">
        <v>849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Q6" s="93"/>
    </row>
    <row r="7" spans="1:17" ht="17.25" customHeight="1" x14ac:dyDescent="0.25">
      <c r="A7" s="140"/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Q7" s="93"/>
    </row>
    <row r="8" spans="1:17" ht="27" customHeight="1" x14ac:dyDescent="0.25">
      <c r="D8" s="133"/>
      <c r="E8" s="141"/>
      <c r="F8" s="141"/>
      <c r="G8" s="134"/>
      <c r="L8" s="47" t="s">
        <v>626</v>
      </c>
    </row>
    <row r="9" spans="1:17" s="93" customFormat="1" ht="31.5" customHeight="1" x14ac:dyDescent="0.2">
      <c r="A9" s="192" t="s">
        <v>704</v>
      </c>
      <c r="B9" s="193"/>
      <c r="C9" s="131" t="s">
        <v>705</v>
      </c>
      <c r="D9" s="119" t="s">
        <v>837</v>
      </c>
      <c r="E9" s="119" t="s">
        <v>816</v>
      </c>
      <c r="F9" s="119" t="s">
        <v>818</v>
      </c>
      <c r="G9" s="119" t="s">
        <v>842</v>
      </c>
      <c r="H9" s="119" t="s">
        <v>816</v>
      </c>
      <c r="I9" s="119" t="s">
        <v>822</v>
      </c>
      <c r="J9" s="119" t="s">
        <v>843</v>
      </c>
      <c r="K9" s="119" t="s">
        <v>816</v>
      </c>
      <c r="L9" s="119" t="s">
        <v>824</v>
      </c>
    </row>
    <row r="10" spans="1:17" s="93" customFormat="1" x14ac:dyDescent="0.2">
      <c r="A10" s="194" t="s">
        <v>535</v>
      </c>
      <c r="B10" s="194"/>
      <c r="C10" s="139" t="s">
        <v>536</v>
      </c>
      <c r="D10" s="139" t="s">
        <v>537</v>
      </c>
      <c r="E10" s="139"/>
      <c r="F10" s="139" t="s">
        <v>537</v>
      </c>
      <c r="G10" s="139" t="s">
        <v>538</v>
      </c>
      <c r="H10" s="139"/>
      <c r="I10" s="139" t="s">
        <v>538</v>
      </c>
      <c r="J10" s="139" t="s">
        <v>613</v>
      </c>
      <c r="K10" s="139"/>
      <c r="L10" s="139" t="s">
        <v>613</v>
      </c>
    </row>
    <row r="11" spans="1:17" x14ac:dyDescent="0.25">
      <c r="A11" s="188" t="s">
        <v>706</v>
      </c>
      <c r="B11" s="188"/>
      <c r="C11" s="117" t="s">
        <v>707</v>
      </c>
      <c r="D11" s="96">
        <f>D12+D14+D16+D19+D23+D27+D34+D37+D40+D44+D45</f>
        <v>1323760</v>
      </c>
      <c r="E11" s="96">
        <f>E40</f>
        <v>2000</v>
      </c>
      <c r="F11" s="96">
        <f>F12+F14+F16+F19+F23+F27+F34+F37+F40+F44+F45</f>
        <v>1325760</v>
      </c>
      <c r="G11" s="96">
        <f>G12+G14+G16+G19+G23+G27+G34+G37+G40+G44+G45</f>
        <v>1340199</v>
      </c>
      <c r="H11" s="96">
        <v>0</v>
      </c>
      <c r="I11" s="96">
        <f>I12+I14+I16+I19+I23+I27+I34+I37+I40+I44+I45</f>
        <v>1340199</v>
      </c>
      <c r="J11" s="96">
        <f>J12+J14+J16+J19+J23+J27+J34+J37+J40+J44+J45</f>
        <v>1371366</v>
      </c>
      <c r="K11" s="96">
        <v>0</v>
      </c>
      <c r="L11" s="96">
        <f>L12+L14+L16+L19+L23+L27+L34+L37+L40+L44+L45</f>
        <v>1371366</v>
      </c>
    </row>
    <row r="12" spans="1:17" x14ac:dyDescent="0.25">
      <c r="A12" s="188" t="s">
        <v>708</v>
      </c>
      <c r="B12" s="188"/>
      <c r="C12" s="117" t="s">
        <v>709</v>
      </c>
      <c r="D12" s="96">
        <v>821698</v>
      </c>
      <c r="E12" s="96">
        <v>0</v>
      </c>
      <c r="F12" s="96">
        <v>821698</v>
      </c>
      <c r="G12" s="96">
        <v>851199</v>
      </c>
      <c r="H12" s="96">
        <v>0</v>
      </c>
      <c r="I12" s="96">
        <v>851199</v>
      </c>
      <c r="J12" s="96">
        <v>884823</v>
      </c>
      <c r="K12" s="96">
        <v>0</v>
      </c>
      <c r="L12" s="96">
        <v>884823</v>
      </c>
    </row>
    <row r="13" spans="1:17" x14ac:dyDescent="0.25">
      <c r="A13" s="187" t="s">
        <v>710</v>
      </c>
      <c r="B13" s="187"/>
      <c r="C13" s="178" t="s">
        <v>711</v>
      </c>
      <c r="D13" s="97">
        <v>821698</v>
      </c>
      <c r="E13" s="97"/>
      <c r="F13" s="97">
        <v>821698</v>
      </c>
      <c r="G13" s="97">
        <v>851199</v>
      </c>
      <c r="H13" s="97"/>
      <c r="I13" s="97">
        <v>851199</v>
      </c>
      <c r="J13" s="97">
        <v>884823</v>
      </c>
      <c r="K13" s="97"/>
      <c r="L13" s="97">
        <v>884823</v>
      </c>
    </row>
    <row r="14" spans="1:17" ht="33" customHeight="1" x14ac:dyDescent="0.25">
      <c r="A14" s="188" t="s">
        <v>712</v>
      </c>
      <c r="B14" s="188"/>
      <c r="C14" s="117" t="s">
        <v>713</v>
      </c>
      <c r="D14" s="96">
        <v>15428</v>
      </c>
      <c r="E14" s="96">
        <v>0</v>
      </c>
      <c r="F14" s="96">
        <v>15428</v>
      </c>
      <c r="G14" s="96">
        <v>16028</v>
      </c>
      <c r="H14" s="96">
        <v>0</v>
      </c>
      <c r="I14" s="96">
        <v>16028</v>
      </c>
      <c r="J14" s="96">
        <v>17045</v>
      </c>
      <c r="K14" s="96">
        <v>0</v>
      </c>
      <c r="L14" s="96">
        <v>17045</v>
      </c>
    </row>
    <row r="15" spans="1:17" x14ac:dyDescent="0.25">
      <c r="A15" s="187" t="s">
        <v>714</v>
      </c>
      <c r="B15" s="187"/>
      <c r="C15" s="178" t="s">
        <v>715</v>
      </c>
      <c r="D15" s="97">
        <v>15428</v>
      </c>
      <c r="E15" s="97"/>
      <c r="F15" s="97">
        <v>15428</v>
      </c>
      <c r="G15" s="97">
        <v>16028</v>
      </c>
      <c r="H15" s="97"/>
      <c r="I15" s="97">
        <v>16028</v>
      </c>
      <c r="J15" s="97">
        <v>17045</v>
      </c>
      <c r="K15" s="97"/>
      <c r="L15" s="97">
        <v>17045</v>
      </c>
    </row>
    <row r="16" spans="1:17" x14ac:dyDescent="0.25">
      <c r="A16" s="188" t="s">
        <v>716</v>
      </c>
      <c r="B16" s="188"/>
      <c r="C16" s="117" t="s">
        <v>717</v>
      </c>
      <c r="D16" s="96">
        <f>D17+D18</f>
        <v>12156</v>
      </c>
      <c r="E16" s="96">
        <v>0</v>
      </c>
      <c r="F16" s="96">
        <f>F17+F18</f>
        <v>12156</v>
      </c>
      <c r="G16" s="96">
        <f>G17+G18</f>
        <v>12157</v>
      </c>
      <c r="H16" s="96">
        <v>0</v>
      </c>
      <c r="I16" s="96">
        <f>I17+I18</f>
        <v>12157</v>
      </c>
      <c r="J16" s="96">
        <f>J17+J18</f>
        <v>12158</v>
      </c>
      <c r="K16" s="96">
        <v>0</v>
      </c>
      <c r="L16" s="96">
        <f>L17+L18</f>
        <v>12158</v>
      </c>
    </row>
    <row r="17" spans="1:12" x14ac:dyDescent="0.25">
      <c r="A17" s="187" t="s">
        <v>718</v>
      </c>
      <c r="B17" s="187"/>
      <c r="C17" s="178" t="s">
        <v>719</v>
      </c>
      <c r="D17" s="97">
        <v>156</v>
      </c>
      <c r="E17" s="97"/>
      <c r="F17" s="97">
        <v>156</v>
      </c>
      <c r="G17" s="97">
        <v>157</v>
      </c>
      <c r="H17" s="97"/>
      <c r="I17" s="97">
        <v>157</v>
      </c>
      <c r="J17" s="97">
        <v>158</v>
      </c>
      <c r="K17" s="97"/>
      <c r="L17" s="97">
        <v>158</v>
      </c>
    </row>
    <row r="18" spans="1:12" x14ac:dyDescent="0.25">
      <c r="A18" s="187" t="s">
        <v>720</v>
      </c>
      <c r="B18" s="187"/>
      <c r="C18" s="178" t="s">
        <v>721</v>
      </c>
      <c r="D18" s="97">
        <v>12000</v>
      </c>
      <c r="E18" s="97"/>
      <c r="F18" s="97">
        <v>12000</v>
      </c>
      <c r="G18" s="97">
        <v>12000</v>
      </c>
      <c r="H18" s="97"/>
      <c r="I18" s="97">
        <v>12000</v>
      </c>
      <c r="J18" s="97">
        <v>12000</v>
      </c>
      <c r="K18" s="97"/>
      <c r="L18" s="97">
        <v>12000</v>
      </c>
    </row>
    <row r="19" spans="1:12" x14ac:dyDescent="0.25">
      <c r="A19" s="188" t="s">
        <v>722</v>
      </c>
      <c r="B19" s="188"/>
      <c r="C19" s="117" t="s">
        <v>723</v>
      </c>
      <c r="D19" s="96">
        <f>D20+D21+D22</f>
        <v>252014</v>
      </c>
      <c r="E19" s="96">
        <v>0</v>
      </c>
      <c r="F19" s="96">
        <f>F20+F21+F22</f>
        <v>252014</v>
      </c>
      <c r="G19" s="96">
        <f>G20+G21+G22</f>
        <v>252014</v>
      </c>
      <c r="H19" s="96">
        <v>0</v>
      </c>
      <c r="I19" s="96">
        <f>I20+I21+I22</f>
        <v>252014</v>
      </c>
      <c r="J19" s="96">
        <f>J20+J21+J22</f>
        <v>252014</v>
      </c>
      <c r="K19" s="96">
        <v>0</v>
      </c>
      <c r="L19" s="96">
        <f>L20+L21+L22</f>
        <v>252014</v>
      </c>
    </row>
    <row r="20" spans="1:12" x14ac:dyDescent="0.25">
      <c r="A20" s="187" t="s">
        <v>724</v>
      </c>
      <c r="B20" s="187"/>
      <c r="C20" s="178" t="s">
        <v>725</v>
      </c>
      <c r="D20" s="97">
        <v>50404</v>
      </c>
      <c r="E20" s="97"/>
      <c r="F20" s="97">
        <v>50404</v>
      </c>
      <c r="G20" s="97">
        <v>50404</v>
      </c>
      <c r="H20" s="97"/>
      <c r="I20" s="97">
        <v>50404</v>
      </c>
      <c r="J20" s="97">
        <v>50404</v>
      </c>
      <c r="K20" s="97"/>
      <c r="L20" s="97">
        <v>50404</v>
      </c>
    </row>
    <row r="21" spans="1:12" x14ac:dyDescent="0.25">
      <c r="A21" s="187" t="s">
        <v>726</v>
      </c>
      <c r="B21" s="187"/>
      <c r="C21" s="178" t="s">
        <v>727</v>
      </c>
      <c r="D21" s="97">
        <v>111600</v>
      </c>
      <c r="E21" s="97"/>
      <c r="F21" s="97">
        <v>111600</v>
      </c>
      <c r="G21" s="97">
        <v>111600</v>
      </c>
      <c r="H21" s="97"/>
      <c r="I21" s="97">
        <v>111600</v>
      </c>
      <c r="J21" s="97">
        <v>111600</v>
      </c>
      <c r="K21" s="97"/>
      <c r="L21" s="97">
        <v>111600</v>
      </c>
    </row>
    <row r="22" spans="1:12" x14ac:dyDescent="0.25">
      <c r="A22" s="187" t="s">
        <v>728</v>
      </c>
      <c r="B22" s="187"/>
      <c r="C22" s="178" t="s">
        <v>729</v>
      </c>
      <c r="D22" s="97">
        <v>90010</v>
      </c>
      <c r="E22" s="97"/>
      <c r="F22" s="97">
        <v>90010</v>
      </c>
      <c r="G22" s="97">
        <v>90010</v>
      </c>
      <c r="H22" s="97"/>
      <c r="I22" s="97">
        <v>90010</v>
      </c>
      <c r="J22" s="97">
        <v>90010</v>
      </c>
      <c r="K22" s="97"/>
      <c r="L22" s="97">
        <v>90010</v>
      </c>
    </row>
    <row r="23" spans="1:12" s="98" customFormat="1" x14ac:dyDescent="0.25">
      <c r="A23" s="188" t="s">
        <v>730</v>
      </c>
      <c r="B23" s="188"/>
      <c r="C23" s="117" t="s">
        <v>731</v>
      </c>
      <c r="D23" s="96">
        <f>D24+D25+D26</f>
        <v>14538</v>
      </c>
      <c r="E23" s="96">
        <v>0</v>
      </c>
      <c r="F23" s="96">
        <f>F24+F25+F26</f>
        <v>14538</v>
      </c>
      <c r="G23" s="96">
        <f>G24+G25+G26</f>
        <v>14546</v>
      </c>
      <c r="H23" s="96">
        <v>0</v>
      </c>
      <c r="I23" s="96">
        <f>I24+I25+I26</f>
        <v>14546</v>
      </c>
      <c r="J23" s="96">
        <f>J24+J25+J26</f>
        <v>14554</v>
      </c>
      <c r="K23" s="96">
        <v>0</v>
      </c>
      <c r="L23" s="96">
        <f>L24+L25+L26</f>
        <v>14554</v>
      </c>
    </row>
    <row r="24" spans="1:12" s="98" customFormat="1" x14ac:dyDescent="0.25">
      <c r="A24" s="187" t="s">
        <v>732</v>
      </c>
      <c r="B24" s="187"/>
      <c r="C24" s="178" t="s">
        <v>733</v>
      </c>
      <c r="D24" s="97">
        <v>14000</v>
      </c>
      <c r="E24" s="97"/>
      <c r="F24" s="97">
        <v>14000</v>
      </c>
      <c r="G24" s="97">
        <v>14000</v>
      </c>
      <c r="H24" s="97"/>
      <c r="I24" s="97">
        <v>14000</v>
      </c>
      <c r="J24" s="97">
        <v>14000</v>
      </c>
      <c r="K24" s="97"/>
      <c r="L24" s="97">
        <v>14000</v>
      </c>
    </row>
    <row r="25" spans="1:12" x14ac:dyDescent="0.25">
      <c r="A25" s="187" t="s">
        <v>734</v>
      </c>
      <c r="B25" s="187"/>
      <c r="C25" s="178" t="s">
        <v>735</v>
      </c>
      <c r="D25" s="97">
        <v>10</v>
      </c>
      <c r="E25" s="97"/>
      <c r="F25" s="97">
        <v>10</v>
      </c>
      <c r="G25" s="97">
        <v>10</v>
      </c>
      <c r="H25" s="97"/>
      <c r="I25" s="97">
        <v>10</v>
      </c>
      <c r="J25" s="97">
        <v>10</v>
      </c>
      <c r="K25" s="97"/>
      <c r="L25" s="97">
        <v>10</v>
      </c>
    </row>
    <row r="26" spans="1:12" ht="49.5" customHeight="1" x14ac:dyDescent="0.25">
      <c r="A26" s="187" t="s">
        <v>736</v>
      </c>
      <c r="B26" s="187"/>
      <c r="C26" s="178" t="s">
        <v>737</v>
      </c>
      <c r="D26" s="97">
        <v>528</v>
      </c>
      <c r="E26" s="97"/>
      <c r="F26" s="97">
        <v>528</v>
      </c>
      <c r="G26" s="97">
        <v>536</v>
      </c>
      <c r="H26" s="97"/>
      <c r="I26" s="97">
        <v>536</v>
      </c>
      <c r="J26" s="97">
        <v>544</v>
      </c>
      <c r="K26" s="97"/>
      <c r="L26" s="97">
        <v>544</v>
      </c>
    </row>
    <row r="27" spans="1:12" ht="31.5" x14ac:dyDescent="0.25">
      <c r="A27" s="188" t="s">
        <v>738</v>
      </c>
      <c r="B27" s="188"/>
      <c r="C27" s="117" t="s">
        <v>739</v>
      </c>
      <c r="D27" s="96">
        <f>D28+D29+D30+D31+D32+D33</f>
        <v>156734</v>
      </c>
      <c r="E27" s="96">
        <v>0</v>
      </c>
      <c r="F27" s="96">
        <f>F28+F29+F30+F31+F32+F33</f>
        <v>156734</v>
      </c>
      <c r="G27" s="96">
        <f>G28+G29+G30+G31+G32+G33</f>
        <v>148783</v>
      </c>
      <c r="H27" s="96">
        <v>0</v>
      </c>
      <c r="I27" s="96">
        <f>I28+I29+I30+I31+I32+I33</f>
        <v>148783</v>
      </c>
      <c r="J27" s="96">
        <f>J28+J29+J30+J31+J32+J33</f>
        <v>144820</v>
      </c>
      <c r="K27" s="96">
        <v>0</v>
      </c>
      <c r="L27" s="96">
        <f>L28+L29+L30+L31+L32+L33</f>
        <v>144820</v>
      </c>
    </row>
    <row r="28" spans="1:12" ht="45.75" customHeight="1" x14ac:dyDescent="0.25">
      <c r="A28" s="187" t="s">
        <v>740</v>
      </c>
      <c r="B28" s="187"/>
      <c r="C28" s="178" t="s">
        <v>741</v>
      </c>
      <c r="D28" s="97">
        <v>118000</v>
      </c>
      <c r="E28" s="97"/>
      <c r="F28" s="97">
        <v>118000</v>
      </c>
      <c r="G28" s="97">
        <v>118000</v>
      </c>
      <c r="H28" s="97"/>
      <c r="I28" s="97">
        <v>118000</v>
      </c>
      <c r="J28" s="97">
        <v>118000</v>
      </c>
      <c r="K28" s="97"/>
      <c r="L28" s="97">
        <v>118000</v>
      </c>
    </row>
    <row r="29" spans="1:12" ht="47.25" x14ac:dyDescent="0.25">
      <c r="A29" s="187" t="s">
        <v>742</v>
      </c>
      <c r="B29" s="187"/>
      <c r="C29" s="178" t="s">
        <v>743</v>
      </c>
      <c r="D29" s="97">
        <v>7300</v>
      </c>
      <c r="E29" s="97"/>
      <c r="F29" s="97">
        <v>7300</v>
      </c>
      <c r="G29" s="97">
        <v>7300</v>
      </c>
      <c r="H29" s="97"/>
      <c r="I29" s="97">
        <v>7300</v>
      </c>
      <c r="J29" s="97">
        <v>7300</v>
      </c>
      <c r="K29" s="97"/>
      <c r="L29" s="97">
        <v>7300</v>
      </c>
    </row>
    <row r="30" spans="1:12" ht="33" customHeight="1" x14ac:dyDescent="0.25">
      <c r="A30" s="187" t="s">
        <v>744</v>
      </c>
      <c r="B30" s="187"/>
      <c r="C30" s="179" t="s">
        <v>745</v>
      </c>
      <c r="D30" s="97">
        <v>7000</v>
      </c>
      <c r="E30" s="97"/>
      <c r="F30" s="97">
        <v>7000</v>
      </c>
      <c r="G30" s="97">
        <v>4700</v>
      </c>
      <c r="H30" s="97"/>
      <c r="I30" s="97">
        <v>4700</v>
      </c>
      <c r="J30" s="97">
        <v>3800</v>
      </c>
      <c r="K30" s="97"/>
      <c r="L30" s="97">
        <v>3800</v>
      </c>
    </row>
    <row r="31" spans="1:12" ht="63" x14ac:dyDescent="0.25">
      <c r="A31" s="187" t="s">
        <v>746</v>
      </c>
      <c r="B31" s="187"/>
      <c r="C31" s="178" t="s">
        <v>747</v>
      </c>
      <c r="D31" s="97">
        <v>14200</v>
      </c>
      <c r="E31" s="97"/>
      <c r="F31" s="97">
        <v>14200</v>
      </c>
      <c r="G31" s="97">
        <v>8700</v>
      </c>
      <c r="H31" s="97"/>
      <c r="I31" s="97">
        <v>8700</v>
      </c>
      <c r="J31" s="97">
        <v>5500</v>
      </c>
      <c r="K31" s="97"/>
      <c r="L31" s="97">
        <v>5500</v>
      </c>
    </row>
    <row r="32" spans="1:12" ht="30.75" customHeight="1" x14ac:dyDescent="0.25">
      <c r="A32" s="187" t="s">
        <v>748</v>
      </c>
      <c r="B32" s="187"/>
      <c r="C32" s="178" t="s">
        <v>749</v>
      </c>
      <c r="D32" s="97">
        <v>495</v>
      </c>
      <c r="E32" s="97"/>
      <c r="F32" s="97">
        <v>495</v>
      </c>
      <c r="G32" s="97">
        <v>240</v>
      </c>
      <c r="H32" s="97"/>
      <c r="I32" s="97">
        <v>240</v>
      </c>
      <c r="J32" s="97">
        <v>290</v>
      </c>
      <c r="K32" s="97"/>
      <c r="L32" s="97">
        <v>290</v>
      </c>
    </row>
    <row r="33" spans="1:12" ht="47.25" x14ac:dyDescent="0.25">
      <c r="A33" s="187" t="s">
        <v>750</v>
      </c>
      <c r="B33" s="187"/>
      <c r="C33" s="178" t="s">
        <v>751</v>
      </c>
      <c r="D33" s="97">
        <v>9739</v>
      </c>
      <c r="E33" s="97"/>
      <c r="F33" s="97">
        <v>9739</v>
      </c>
      <c r="G33" s="97">
        <v>9843</v>
      </c>
      <c r="H33" s="97"/>
      <c r="I33" s="97">
        <v>9843</v>
      </c>
      <c r="J33" s="97">
        <v>9930</v>
      </c>
      <c r="K33" s="97"/>
      <c r="L33" s="97">
        <v>9930</v>
      </c>
    </row>
    <row r="34" spans="1:12" x14ac:dyDescent="0.25">
      <c r="A34" s="188" t="s">
        <v>752</v>
      </c>
      <c r="B34" s="188"/>
      <c r="C34" s="117" t="s">
        <v>753</v>
      </c>
      <c r="D34" s="96">
        <f>D35+D36</f>
        <v>9064</v>
      </c>
      <c r="E34" s="96">
        <v>0</v>
      </c>
      <c r="F34" s="96">
        <f>F35+F36</f>
        <v>9064</v>
      </c>
      <c r="G34" s="96">
        <f>G35+G36</f>
        <v>8964</v>
      </c>
      <c r="H34" s="96">
        <v>0</v>
      </c>
      <c r="I34" s="96">
        <f>I35+I36</f>
        <v>8964</v>
      </c>
      <c r="J34" s="96">
        <f>J35+J36</f>
        <v>9064</v>
      </c>
      <c r="K34" s="96">
        <v>0</v>
      </c>
      <c r="L34" s="96">
        <f>L35+L36</f>
        <v>9064</v>
      </c>
    </row>
    <row r="35" spans="1:12" x14ac:dyDescent="0.25">
      <c r="A35" s="187" t="s">
        <v>754</v>
      </c>
      <c r="B35" s="187"/>
      <c r="C35" s="178" t="s">
        <v>755</v>
      </c>
      <c r="D35" s="97">
        <v>7964</v>
      </c>
      <c r="E35" s="97"/>
      <c r="F35" s="97">
        <v>7964</v>
      </c>
      <c r="G35" s="97">
        <v>7964</v>
      </c>
      <c r="H35" s="97"/>
      <c r="I35" s="97">
        <v>7964</v>
      </c>
      <c r="J35" s="97">
        <v>7964</v>
      </c>
      <c r="K35" s="97"/>
      <c r="L35" s="97">
        <v>7964</v>
      </c>
    </row>
    <row r="36" spans="1:12" x14ac:dyDescent="0.25">
      <c r="A36" s="187" t="s">
        <v>756</v>
      </c>
      <c r="B36" s="187"/>
      <c r="C36" s="178" t="s">
        <v>757</v>
      </c>
      <c r="D36" s="97">
        <v>1100</v>
      </c>
      <c r="E36" s="97"/>
      <c r="F36" s="97">
        <v>1100</v>
      </c>
      <c r="G36" s="97">
        <v>1000</v>
      </c>
      <c r="H36" s="97"/>
      <c r="I36" s="97">
        <v>1000</v>
      </c>
      <c r="J36" s="97">
        <v>1100</v>
      </c>
      <c r="K36" s="97"/>
      <c r="L36" s="97">
        <v>1100</v>
      </c>
    </row>
    <row r="37" spans="1:12" s="93" customFormat="1" ht="31.5" x14ac:dyDescent="0.25">
      <c r="A37" s="188" t="s">
        <v>758</v>
      </c>
      <c r="B37" s="188"/>
      <c r="C37" s="117" t="s">
        <v>759</v>
      </c>
      <c r="D37" s="96">
        <f>D38+D39</f>
        <v>12043</v>
      </c>
      <c r="E37" s="96">
        <v>0</v>
      </c>
      <c r="F37" s="96">
        <f>F38+F39</f>
        <v>12043</v>
      </c>
      <c r="G37" s="96">
        <f>G38+G39</f>
        <v>12043</v>
      </c>
      <c r="H37" s="96">
        <v>0</v>
      </c>
      <c r="I37" s="96">
        <f>I38+I39</f>
        <v>12043</v>
      </c>
      <c r="J37" s="96">
        <f>J38+J39</f>
        <v>12043</v>
      </c>
      <c r="K37" s="96">
        <v>0</v>
      </c>
      <c r="L37" s="96">
        <f>L38+L39</f>
        <v>12043</v>
      </c>
    </row>
    <row r="38" spans="1:12" x14ac:dyDescent="0.25">
      <c r="A38" s="187" t="s">
        <v>760</v>
      </c>
      <c r="B38" s="187"/>
      <c r="C38" s="178" t="s">
        <v>761</v>
      </c>
      <c r="D38" s="97">
        <v>43</v>
      </c>
      <c r="E38" s="97"/>
      <c r="F38" s="97">
        <v>43</v>
      </c>
      <c r="G38" s="97">
        <v>43</v>
      </c>
      <c r="H38" s="97"/>
      <c r="I38" s="97">
        <v>43</v>
      </c>
      <c r="J38" s="97">
        <v>43</v>
      </c>
      <c r="K38" s="97"/>
      <c r="L38" s="97">
        <v>43</v>
      </c>
    </row>
    <row r="39" spans="1:12" x14ac:dyDescent="0.25">
      <c r="A39" s="187" t="s">
        <v>762</v>
      </c>
      <c r="B39" s="187"/>
      <c r="C39" s="178" t="s">
        <v>763</v>
      </c>
      <c r="D39" s="97">
        <v>12000</v>
      </c>
      <c r="E39" s="97"/>
      <c r="F39" s="97">
        <v>12000</v>
      </c>
      <c r="G39" s="97">
        <v>12000</v>
      </c>
      <c r="H39" s="97"/>
      <c r="I39" s="97">
        <v>12000</v>
      </c>
      <c r="J39" s="97">
        <v>12000</v>
      </c>
      <c r="K39" s="97"/>
      <c r="L39" s="97">
        <v>12000</v>
      </c>
    </row>
    <row r="40" spans="1:12" x14ac:dyDescent="0.25">
      <c r="A40" s="188" t="s">
        <v>764</v>
      </c>
      <c r="B40" s="188"/>
      <c r="C40" s="117" t="s">
        <v>765</v>
      </c>
      <c r="D40" s="96">
        <f>D41+D42+D43</f>
        <v>10565</v>
      </c>
      <c r="E40" s="96">
        <f>E42+E43</f>
        <v>2000</v>
      </c>
      <c r="F40" s="96">
        <f>F41+F42+F43</f>
        <v>12565</v>
      </c>
      <c r="G40" s="96">
        <f>G41+G42+G43</f>
        <v>5400</v>
      </c>
      <c r="H40" s="96">
        <v>0</v>
      </c>
      <c r="I40" s="96">
        <f>I41+I42+I43</f>
        <v>5400</v>
      </c>
      <c r="J40" s="96">
        <f>J41+J42+J43</f>
        <v>6000</v>
      </c>
      <c r="K40" s="96">
        <v>0</v>
      </c>
      <c r="L40" s="96">
        <f>L41+L42+L43</f>
        <v>6000</v>
      </c>
    </row>
    <row r="41" spans="1:12" s="98" customFormat="1" ht="47.25" x14ac:dyDescent="0.25">
      <c r="A41" s="187" t="s">
        <v>766</v>
      </c>
      <c r="B41" s="187"/>
      <c r="C41" s="178" t="s">
        <v>767</v>
      </c>
      <c r="D41" s="97">
        <v>5965</v>
      </c>
      <c r="E41" s="97"/>
      <c r="F41" s="97">
        <v>5965</v>
      </c>
      <c r="G41" s="97">
        <v>800</v>
      </c>
      <c r="H41" s="97"/>
      <c r="I41" s="97">
        <v>800</v>
      </c>
      <c r="J41" s="97">
        <v>3500</v>
      </c>
      <c r="K41" s="97"/>
      <c r="L41" s="97">
        <v>3500</v>
      </c>
    </row>
    <row r="42" spans="1:12" s="98" customFormat="1" ht="31.5" x14ac:dyDescent="0.25">
      <c r="A42" s="187" t="s">
        <v>768</v>
      </c>
      <c r="B42" s="187"/>
      <c r="C42" s="178" t="s">
        <v>769</v>
      </c>
      <c r="D42" s="97">
        <v>4000</v>
      </c>
      <c r="E42" s="97">
        <v>1000</v>
      </c>
      <c r="F42" s="97">
        <f>D42+E42</f>
        <v>5000</v>
      </c>
      <c r="G42" s="97">
        <v>4000</v>
      </c>
      <c r="H42" s="97"/>
      <c r="I42" s="97">
        <v>4000</v>
      </c>
      <c r="J42" s="97">
        <v>2000</v>
      </c>
      <c r="K42" s="97"/>
      <c r="L42" s="97">
        <v>2000</v>
      </c>
    </row>
    <row r="43" spans="1:12" s="98" customFormat="1" ht="47.25" x14ac:dyDescent="0.25">
      <c r="A43" s="187" t="s">
        <v>770</v>
      </c>
      <c r="B43" s="190"/>
      <c r="C43" s="179" t="s">
        <v>771</v>
      </c>
      <c r="D43" s="97">
        <v>600</v>
      </c>
      <c r="E43" s="97">
        <v>1000</v>
      </c>
      <c r="F43" s="97">
        <f>D43+E43</f>
        <v>1600</v>
      </c>
      <c r="G43" s="97">
        <v>600</v>
      </c>
      <c r="H43" s="97"/>
      <c r="I43" s="97">
        <v>600</v>
      </c>
      <c r="J43" s="97">
        <v>500</v>
      </c>
      <c r="K43" s="97"/>
      <c r="L43" s="97">
        <v>500</v>
      </c>
    </row>
    <row r="44" spans="1:12" s="98" customFormat="1" x14ac:dyDescent="0.25">
      <c r="A44" s="188" t="s">
        <v>772</v>
      </c>
      <c r="B44" s="188"/>
      <c r="C44" s="117" t="s">
        <v>773</v>
      </c>
      <c r="D44" s="96">
        <v>18000</v>
      </c>
      <c r="E44" s="96">
        <v>0</v>
      </c>
      <c r="F44" s="96">
        <v>18000</v>
      </c>
      <c r="G44" s="96">
        <v>18000</v>
      </c>
      <c r="H44" s="96">
        <v>0</v>
      </c>
      <c r="I44" s="96">
        <v>18000</v>
      </c>
      <c r="J44" s="96">
        <v>18000</v>
      </c>
      <c r="K44" s="96">
        <v>0</v>
      </c>
      <c r="L44" s="96">
        <v>18000</v>
      </c>
    </row>
    <row r="45" spans="1:12" s="98" customFormat="1" x14ac:dyDescent="0.25">
      <c r="A45" s="188" t="s">
        <v>774</v>
      </c>
      <c r="B45" s="188"/>
      <c r="C45" s="117" t="s">
        <v>775</v>
      </c>
      <c r="D45" s="96">
        <v>1520</v>
      </c>
      <c r="E45" s="96">
        <v>0</v>
      </c>
      <c r="F45" s="96">
        <v>1520</v>
      </c>
      <c r="G45" s="96">
        <v>1065</v>
      </c>
      <c r="H45" s="96">
        <v>0</v>
      </c>
      <c r="I45" s="96">
        <v>1065</v>
      </c>
      <c r="J45" s="96">
        <v>845</v>
      </c>
      <c r="K45" s="96">
        <v>0</v>
      </c>
      <c r="L45" s="96">
        <v>845</v>
      </c>
    </row>
    <row r="46" spans="1:12" s="98" customFormat="1" x14ac:dyDescent="0.25">
      <c r="A46" s="187" t="s">
        <v>776</v>
      </c>
      <c r="B46" s="187"/>
      <c r="C46" s="178" t="s">
        <v>777</v>
      </c>
      <c r="D46" s="97">
        <v>1520</v>
      </c>
      <c r="E46" s="97"/>
      <c r="F46" s="97">
        <v>1520</v>
      </c>
      <c r="G46" s="97">
        <v>1065</v>
      </c>
      <c r="H46" s="97"/>
      <c r="I46" s="97">
        <v>1065</v>
      </c>
      <c r="J46" s="97">
        <v>845</v>
      </c>
      <c r="K46" s="97"/>
      <c r="L46" s="97">
        <v>845</v>
      </c>
    </row>
    <row r="47" spans="1:12" s="98" customFormat="1" x14ac:dyDescent="0.25">
      <c r="A47" s="188" t="s">
        <v>778</v>
      </c>
      <c r="B47" s="191"/>
      <c r="C47" s="117" t="s">
        <v>779</v>
      </c>
      <c r="D47" s="96">
        <f t="shared" ref="D47:L47" si="0">D48</f>
        <v>1961332.5</v>
      </c>
      <c r="E47" s="96">
        <f t="shared" si="0"/>
        <v>-14842.172610000005</v>
      </c>
      <c r="F47" s="96">
        <f t="shared" si="0"/>
        <v>1946490.3273900002</v>
      </c>
      <c r="G47" s="96">
        <f t="shared" si="0"/>
        <v>1874857.5</v>
      </c>
      <c r="H47" s="96">
        <f t="shared" si="0"/>
        <v>5022.3999999999996</v>
      </c>
      <c r="I47" s="96">
        <f t="shared" si="0"/>
        <v>1879879.9</v>
      </c>
      <c r="J47" s="96">
        <f t="shared" si="0"/>
        <v>1647192.8</v>
      </c>
      <c r="K47" s="96">
        <f t="shared" si="0"/>
        <v>4154.4000000000005</v>
      </c>
      <c r="L47" s="96">
        <f t="shared" si="0"/>
        <v>1651347.2000000002</v>
      </c>
    </row>
    <row r="48" spans="1:12" s="98" customFormat="1" ht="31.5" x14ac:dyDescent="0.25">
      <c r="A48" s="188" t="s">
        <v>780</v>
      </c>
      <c r="B48" s="191"/>
      <c r="C48" s="117" t="s">
        <v>781</v>
      </c>
      <c r="D48" s="96">
        <f>D49+D50+D51+D52</f>
        <v>1961332.5</v>
      </c>
      <c r="E48" s="96">
        <f>E50+E51+E52</f>
        <v>-14842.172610000005</v>
      </c>
      <c r="F48" s="96">
        <f>F49+F50+F51+F52</f>
        <v>1946490.3273900002</v>
      </c>
      <c r="G48" s="96">
        <f>G49+G50+G51+G52</f>
        <v>1874857.5</v>
      </c>
      <c r="H48" s="96">
        <f>H50+H51+H52</f>
        <v>5022.3999999999996</v>
      </c>
      <c r="I48" s="96">
        <f>I49+I50+I51+I52</f>
        <v>1879879.9</v>
      </c>
      <c r="J48" s="96">
        <f>J49+J50+J51+J52</f>
        <v>1647192.8</v>
      </c>
      <c r="K48" s="96">
        <f>K51+K52</f>
        <v>4154.4000000000005</v>
      </c>
      <c r="L48" s="96">
        <f>L49+L50+L51+L52</f>
        <v>1651347.2000000002</v>
      </c>
    </row>
    <row r="49" spans="1:12" x14ac:dyDescent="0.25">
      <c r="A49" s="187" t="s">
        <v>782</v>
      </c>
      <c r="B49" s="187"/>
      <c r="C49" s="178" t="s">
        <v>783</v>
      </c>
      <c r="D49" s="97">
        <v>196879.2</v>
      </c>
      <c r="E49" s="97"/>
      <c r="F49" s="97">
        <v>196879.2</v>
      </c>
      <c r="G49" s="97">
        <v>134709.29999999999</v>
      </c>
      <c r="H49" s="97"/>
      <c r="I49" s="97">
        <v>134709.29999999999</v>
      </c>
      <c r="J49" s="97">
        <v>144711.20000000001</v>
      </c>
      <c r="K49" s="97"/>
      <c r="L49" s="97">
        <v>144711.20000000001</v>
      </c>
    </row>
    <row r="50" spans="1:12" ht="15.75" customHeight="1" x14ac:dyDescent="0.25">
      <c r="A50" s="187" t="s">
        <v>784</v>
      </c>
      <c r="B50" s="187"/>
      <c r="C50" s="178" t="s">
        <v>785</v>
      </c>
      <c r="D50" s="97">
        <v>372914</v>
      </c>
      <c r="E50" s="97">
        <f xml:space="preserve"> -7651.97261-26358.82725-1.8+26358.82725</f>
        <v>-7653.7726100000036</v>
      </c>
      <c r="F50" s="97">
        <f>D50+E50</f>
        <v>365260.22739000001</v>
      </c>
      <c r="G50" s="97">
        <v>220963</v>
      </c>
      <c r="H50" s="97">
        <v>-2.6</v>
      </c>
      <c r="I50" s="97">
        <f>G50+H50</f>
        <v>220960.4</v>
      </c>
      <c r="J50" s="97">
        <v>219526.8</v>
      </c>
      <c r="K50" s="97"/>
      <c r="L50" s="97">
        <v>219526.8</v>
      </c>
    </row>
    <row r="51" spans="1:12" x14ac:dyDescent="0.25">
      <c r="A51" s="187" t="s">
        <v>786</v>
      </c>
      <c r="B51" s="187"/>
      <c r="C51" s="178" t="s">
        <v>787</v>
      </c>
      <c r="D51" s="97">
        <v>1146652.1000000001</v>
      </c>
      <c r="E51" s="97">
        <v>2529.3000000000002</v>
      </c>
      <c r="F51" s="97">
        <f t="shared" ref="F51:F52" si="1">D51+E51</f>
        <v>1149181.4000000001</v>
      </c>
      <c r="G51" s="97">
        <v>1143042.2</v>
      </c>
      <c r="H51" s="97">
        <v>9802.5</v>
      </c>
      <c r="I51" s="97">
        <f>G51+H51</f>
        <v>1152844.7</v>
      </c>
      <c r="J51" s="97">
        <v>1145044.1000000001</v>
      </c>
      <c r="K51" s="97">
        <v>9814.2000000000007</v>
      </c>
      <c r="L51" s="97">
        <f>J51+K51</f>
        <v>1154858.3</v>
      </c>
    </row>
    <row r="52" spans="1:12" x14ac:dyDescent="0.25">
      <c r="A52" s="187" t="s">
        <v>788</v>
      </c>
      <c r="B52" s="187"/>
      <c r="C52" s="178" t="s">
        <v>789</v>
      </c>
      <c r="D52" s="97">
        <v>244887.2</v>
      </c>
      <c r="E52" s="97">
        <v>-9717.7000000000007</v>
      </c>
      <c r="F52" s="97">
        <f t="shared" si="1"/>
        <v>235169.5</v>
      </c>
      <c r="G52" s="97">
        <v>376143</v>
      </c>
      <c r="H52" s="97">
        <v>-4777.5</v>
      </c>
      <c r="I52" s="97">
        <f>G52+H52</f>
        <v>371365.5</v>
      </c>
      <c r="J52" s="97">
        <v>137910.70000000001</v>
      </c>
      <c r="K52" s="97">
        <v>-5659.8</v>
      </c>
      <c r="L52" s="97">
        <f>J52+K52</f>
        <v>132250.90000000002</v>
      </c>
    </row>
    <row r="53" spans="1:12" ht="28.5" customHeight="1" x14ac:dyDescent="0.25">
      <c r="A53" s="189"/>
      <c r="B53" s="189"/>
      <c r="C53" s="95" t="s">
        <v>790</v>
      </c>
      <c r="D53" s="96">
        <f>D11+D47</f>
        <v>3285092.5</v>
      </c>
      <c r="E53" s="96">
        <f>E11+E47</f>
        <v>-12842.172610000005</v>
      </c>
      <c r="F53" s="96">
        <f>F11+F47</f>
        <v>3272250.3273900002</v>
      </c>
      <c r="G53" s="96">
        <f>G11+G48</f>
        <v>3215056.5</v>
      </c>
      <c r="H53" s="96">
        <f>H48</f>
        <v>5022.3999999999996</v>
      </c>
      <c r="I53" s="96">
        <f>I11+I48</f>
        <v>3220078.9</v>
      </c>
      <c r="J53" s="96">
        <f>J11+J48</f>
        <v>3018558.8</v>
      </c>
      <c r="K53" s="96">
        <f>K47</f>
        <v>4154.4000000000005</v>
      </c>
      <c r="L53" s="96">
        <f>L11+L48</f>
        <v>3022713.2</v>
      </c>
    </row>
    <row r="55" spans="1:12" x14ac:dyDescent="0.2">
      <c r="D55" s="100"/>
      <c r="E55" s="100"/>
      <c r="F55" s="100"/>
      <c r="G55" s="100"/>
      <c r="H55" s="100"/>
      <c r="I55" s="100"/>
      <c r="J55" s="100"/>
      <c r="K55" s="100"/>
      <c r="L55" s="100"/>
    </row>
  </sheetData>
  <mergeCells count="46">
    <mergeCell ref="A16:B16"/>
    <mergeCell ref="A32:B32"/>
    <mergeCell ref="A33:B33"/>
    <mergeCell ref="A11:B11"/>
    <mergeCell ref="A12:B12"/>
    <mergeCell ref="A13:B13"/>
    <mergeCell ref="A14:B14"/>
    <mergeCell ref="A15:B15"/>
    <mergeCell ref="A53:B53"/>
    <mergeCell ref="A49:B49"/>
    <mergeCell ref="A50:B50"/>
    <mergeCell ref="A51:B51"/>
    <mergeCell ref="A42:B42"/>
    <mergeCell ref="A43:B43"/>
    <mergeCell ref="A44:B44"/>
    <mergeCell ref="A45:B45"/>
    <mergeCell ref="A46:B46"/>
    <mergeCell ref="A47:B47"/>
    <mergeCell ref="A52:B52"/>
    <mergeCell ref="A48:B48"/>
    <mergeCell ref="A41:B41"/>
    <mergeCell ref="A35:B35"/>
    <mergeCell ref="A36:B36"/>
    <mergeCell ref="A30:B30"/>
    <mergeCell ref="A31:B31"/>
    <mergeCell ref="A34:B34"/>
    <mergeCell ref="A37:B37"/>
    <mergeCell ref="A39:B39"/>
    <mergeCell ref="A40:B40"/>
    <mergeCell ref="A38:B38"/>
    <mergeCell ref="A6:L6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9:B9"/>
    <mergeCell ref="A28:B28"/>
    <mergeCell ref="A17:B17"/>
    <mergeCell ref="A10:B10"/>
    <mergeCell ref="A27:B27"/>
  </mergeCells>
  <pageMargins left="0.39370078740157483" right="0.39370078740157483" top="0.98425196850393704" bottom="0.39370078740157483" header="0.31496062992125984" footer="0.31496062992125984"/>
  <pageSetup paperSize="9" scale="81" fitToHeight="7" orientation="landscape" r:id="rId1"/>
  <headerFooter differentFirst="1"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99FF"/>
    <pageSetUpPr fitToPage="1"/>
  </sheetPr>
  <dimension ref="A1:M529"/>
  <sheetViews>
    <sheetView topLeftCell="A491" zoomScaleNormal="100" workbookViewId="0">
      <selection activeCell="L20" sqref="L20"/>
    </sheetView>
  </sheetViews>
  <sheetFormatPr defaultRowHeight="12.75" outlineLevelRow="7" x14ac:dyDescent="0.2"/>
  <cols>
    <col min="1" max="1" width="20.7109375" style="6" customWidth="1"/>
    <col min="2" max="2" width="10.28515625" style="6" customWidth="1"/>
    <col min="3" max="3" width="78.42578125" style="163" customWidth="1"/>
    <col min="4" max="5" width="17.28515625" style="6" hidden="1" customWidth="1"/>
    <col min="6" max="6" width="17.28515625" style="6" customWidth="1"/>
    <col min="7" max="8" width="17.85546875" style="6" hidden="1" customWidth="1"/>
    <col min="9" max="9" width="17.85546875" style="6" customWidth="1"/>
    <col min="10" max="10" width="17.7109375" style="6" hidden="1" customWidth="1"/>
    <col min="11" max="11" width="15.28515625" style="6" hidden="1" customWidth="1"/>
    <col min="12" max="12" width="17.42578125" style="6" customWidth="1"/>
    <col min="13" max="13" width="14.42578125" style="6" customWidth="1"/>
    <col min="14" max="16384" width="9.140625" style="6"/>
  </cols>
  <sheetData>
    <row r="1" spans="1:12" s="151" customFormat="1" ht="15.75" x14ac:dyDescent="0.25">
      <c r="A1" s="195"/>
      <c r="B1" s="195"/>
      <c r="C1" s="149"/>
      <c r="D1" s="150"/>
      <c r="E1" s="150"/>
      <c r="F1" s="150"/>
      <c r="G1" s="1"/>
      <c r="H1" s="1"/>
      <c r="I1" s="1" t="s">
        <v>810</v>
      </c>
      <c r="K1" s="1"/>
    </row>
    <row r="2" spans="1:12" s="151" customFormat="1" ht="15.75" x14ac:dyDescent="0.25">
      <c r="A2" s="150"/>
      <c r="B2" s="150"/>
      <c r="C2" s="149"/>
      <c r="D2" s="150"/>
      <c r="E2" s="150"/>
      <c r="F2" s="150"/>
      <c r="G2" s="2"/>
      <c r="H2" s="2"/>
      <c r="I2" s="2" t="s">
        <v>533</v>
      </c>
      <c r="K2" s="2"/>
    </row>
    <row r="3" spans="1:12" s="151" customFormat="1" ht="15.75" x14ac:dyDescent="0.25">
      <c r="A3" s="152"/>
      <c r="B3" s="152"/>
      <c r="C3" s="153"/>
      <c r="D3" s="152"/>
      <c r="E3" s="152"/>
      <c r="F3" s="152"/>
      <c r="G3" s="3"/>
      <c r="H3" s="3"/>
      <c r="I3" s="3" t="s">
        <v>534</v>
      </c>
      <c r="K3" s="3"/>
    </row>
    <row r="4" spans="1:12" s="151" customFormat="1" ht="15.75" x14ac:dyDescent="0.25">
      <c r="A4" s="152"/>
      <c r="B4" s="152"/>
      <c r="C4" s="154"/>
      <c r="D4" s="152"/>
      <c r="E4" s="152"/>
      <c r="F4" s="152"/>
      <c r="G4" s="3"/>
      <c r="H4" s="3"/>
      <c r="I4" s="3" t="s">
        <v>850</v>
      </c>
      <c r="K4" s="3"/>
    </row>
    <row r="5" spans="1:12" s="151" customFormat="1" ht="15.75" x14ac:dyDescent="0.25">
      <c r="A5" s="150"/>
      <c r="B5" s="150"/>
      <c r="C5" s="149"/>
      <c r="D5" s="150"/>
      <c r="E5" s="150"/>
      <c r="F5" s="150"/>
      <c r="G5" s="150"/>
      <c r="H5" s="150"/>
      <c r="I5" s="150"/>
    </row>
    <row r="6" spans="1:12" s="151" customFormat="1" ht="39.75" customHeight="1" x14ac:dyDescent="0.25">
      <c r="A6" s="200" t="s">
        <v>612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</row>
    <row r="7" spans="1:12" s="151" customFormat="1" ht="15.75" x14ac:dyDescent="0.25">
      <c r="A7" s="196"/>
      <c r="B7" s="196"/>
      <c r="C7" s="156"/>
    </row>
    <row r="8" spans="1:12" s="151" customFormat="1" ht="20.25" customHeight="1" x14ac:dyDescent="0.35">
      <c r="A8" s="157"/>
      <c r="B8" s="157"/>
      <c r="C8" s="158"/>
      <c r="D8" s="158"/>
      <c r="E8" s="141"/>
      <c r="F8" s="141"/>
      <c r="G8" s="150"/>
      <c r="H8" s="150"/>
      <c r="I8" s="150"/>
      <c r="L8" s="151" t="s">
        <v>526</v>
      </c>
    </row>
    <row r="9" spans="1:12" s="159" customFormat="1" ht="32.25" customHeight="1" x14ac:dyDescent="0.2">
      <c r="A9" s="164" t="s">
        <v>844</v>
      </c>
      <c r="B9" s="164" t="s">
        <v>845</v>
      </c>
      <c r="C9" s="118" t="s">
        <v>527</v>
      </c>
      <c r="D9" s="119" t="s">
        <v>837</v>
      </c>
      <c r="E9" s="119" t="s">
        <v>816</v>
      </c>
      <c r="F9" s="119" t="s">
        <v>818</v>
      </c>
      <c r="G9" s="119" t="s">
        <v>842</v>
      </c>
      <c r="H9" s="119" t="s">
        <v>816</v>
      </c>
      <c r="I9" s="119" t="s">
        <v>822</v>
      </c>
      <c r="J9" s="119" t="s">
        <v>843</v>
      </c>
      <c r="K9" s="119" t="s">
        <v>816</v>
      </c>
      <c r="L9" s="119" t="s">
        <v>824</v>
      </c>
    </row>
    <row r="10" spans="1:12" s="159" customFormat="1" ht="19.5" customHeight="1" x14ac:dyDescent="0.2">
      <c r="A10" s="146" t="s">
        <v>535</v>
      </c>
      <c r="B10" s="146" t="s">
        <v>536</v>
      </c>
      <c r="C10" s="118">
        <v>3</v>
      </c>
      <c r="D10" s="147" t="s">
        <v>538</v>
      </c>
      <c r="E10" s="147"/>
      <c r="F10" s="147" t="s">
        <v>538</v>
      </c>
      <c r="G10" s="147" t="s">
        <v>613</v>
      </c>
      <c r="H10" s="147"/>
      <c r="I10" s="147" t="s">
        <v>613</v>
      </c>
      <c r="J10" s="147" t="s">
        <v>539</v>
      </c>
      <c r="K10" s="147"/>
      <c r="L10" s="147" t="s">
        <v>539</v>
      </c>
    </row>
    <row r="11" spans="1:12" ht="31.5" outlineLevel="2" x14ac:dyDescent="0.25">
      <c r="A11" s="5" t="s">
        <v>290</v>
      </c>
      <c r="B11" s="5"/>
      <c r="C11" s="114" t="s">
        <v>291</v>
      </c>
      <c r="D11" s="4">
        <f>D12+D40</f>
        <v>1626453.16</v>
      </c>
      <c r="E11" s="4">
        <f t="shared" ref="E11:F11" si="0">E12+E40</f>
        <v>12072.975009999998</v>
      </c>
      <c r="F11" s="4">
        <f t="shared" si="0"/>
        <v>1638526.1350099999</v>
      </c>
      <c r="G11" s="4">
        <f t="shared" ref="G11:J11" si="1">G12+G40</f>
        <v>1593802.0100000002</v>
      </c>
      <c r="H11" s="4">
        <f t="shared" ref="H11" si="2">H12+H40</f>
        <v>9771.5999999999985</v>
      </c>
      <c r="I11" s="4">
        <f t="shared" ref="I11" si="3">I12+I40</f>
        <v>1603573.6100000003</v>
      </c>
      <c r="J11" s="4">
        <f t="shared" si="1"/>
        <v>1599351.3500000003</v>
      </c>
      <c r="K11" s="4">
        <f t="shared" ref="K11" si="4">K12+K40</f>
        <v>4123.7000000000007</v>
      </c>
      <c r="L11" s="4">
        <f t="shared" ref="L11" si="5">L12+L40</f>
        <v>1603475.05</v>
      </c>
    </row>
    <row r="12" spans="1:12" ht="31.5" outlineLevel="3" x14ac:dyDescent="0.25">
      <c r="A12" s="5" t="s">
        <v>292</v>
      </c>
      <c r="B12" s="5"/>
      <c r="C12" s="114" t="s">
        <v>293</v>
      </c>
      <c r="D12" s="4">
        <f>D13+D26+D37</f>
        <v>18100</v>
      </c>
      <c r="E12" s="4">
        <f t="shared" ref="E12:F12" si="6">E13+E26+E37</f>
        <v>9559.175009999999</v>
      </c>
      <c r="F12" s="4">
        <f t="shared" si="6"/>
        <v>27659.175009999999</v>
      </c>
      <c r="G12" s="4">
        <f t="shared" ref="G12:J12" si="7">G13+G26</f>
        <v>11154.7</v>
      </c>
      <c r="H12" s="4">
        <f t="shared" ref="H12" si="8">H13+H26+H37</f>
        <v>0</v>
      </c>
      <c r="I12" s="4">
        <f t="shared" ref="I12" si="9">I13+I26+I37</f>
        <v>11154.7</v>
      </c>
      <c r="J12" s="4">
        <f t="shared" si="7"/>
        <v>11827.2</v>
      </c>
      <c r="K12" s="4">
        <f t="shared" ref="K12" si="10">K13+K26+K37</f>
        <v>0</v>
      </c>
      <c r="L12" s="4">
        <f t="shared" ref="L12" si="11">L13+L26+L37</f>
        <v>11827.2</v>
      </c>
    </row>
    <row r="13" spans="1:12" ht="47.25" outlineLevel="4" x14ac:dyDescent="0.25">
      <c r="A13" s="5" t="s">
        <v>294</v>
      </c>
      <c r="B13" s="5"/>
      <c r="C13" s="114" t="s">
        <v>295</v>
      </c>
      <c r="D13" s="4">
        <f>D14+D16+D22+D24</f>
        <v>17095.3</v>
      </c>
      <c r="E13" s="4">
        <f>E14+E16+E22+E24+E18+E20</f>
        <v>9559.175009999999</v>
      </c>
      <c r="F13" s="4">
        <f t="shared" ref="F13:L13" si="12">F14+F16+F22+F24+F18+F20</f>
        <v>26654.475009999998</v>
      </c>
      <c r="G13" s="4">
        <f t="shared" si="12"/>
        <v>10550</v>
      </c>
      <c r="H13" s="4">
        <f t="shared" si="12"/>
        <v>0</v>
      </c>
      <c r="I13" s="4">
        <f t="shared" si="12"/>
        <v>10550</v>
      </c>
      <c r="J13" s="4">
        <f t="shared" si="12"/>
        <v>11222.5</v>
      </c>
      <c r="K13" s="4">
        <f t="shared" si="12"/>
        <v>0</v>
      </c>
      <c r="L13" s="4">
        <f t="shared" si="12"/>
        <v>11222.5</v>
      </c>
    </row>
    <row r="14" spans="1:12" ht="15.75" outlineLevel="5" x14ac:dyDescent="0.25">
      <c r="A14" s="5" t="s">
        <v>386</v>
      </c>
      <c r="B14" s="5"/>
      <c r="C14" s="114" t="s">
        <v>387</v>
      </c>
      <c r="D14" s="4">
        <f>D15</f>
        <v>10172.5</v>
      </c>
      <c r="E14" s="4">
        <f t="shared" ref="E14:F14" si="13">E15</f>
        <v>-1250</v>
      </c>
      <c r="F14" s="4">
        <f t="shared" si="13"/>
        <v>8922.5</v>
      </c>
      <c r="G14" s="4">
        <f>G15</f>
        <v>9150</v>
      </c>
      <c r="H14" s="4">
        <f t="shared" ref="H14" si="14">H15</f>
        <v>0</v>
      </c>
      <c r="I14" s="4">
        <f t="shared" ref="I14" si="15">I15</f>
        <v>9150</v>
      </c>
      <c r="J14" s="4">
        <f>J15</f>
        <v>10172.5</v>
      </c>
      <c r="K14" s="4">
        <f t="shared" ref="K14" si="16">K15</f>
        <v>0</v>
      </c>
      <c r="L14" s="4">
        <f t="shared" ref="L14" si="17">L15</f>
        <v>10172.5</v>
      </c>
    </row>
    <row r="15" spans="1:12" ht="15.75" outlineLevel="7" x14ac:dyDescent="0.25">
      <c r="A15" s="10" t="s">
        <v>386</v>
      </c>
      <c r="B15" s="10" t="s">
        <v>27</v>
      </c>
      <c r="C15" s="113" t="s">
        <v>28</v>
      </c>
      <c r="D15" s="7">
        <v>10172.5</v>
      </c>
      <c r="E15" s="7">
        <v>-1250</v>
      </c>
      <c r="F15" s="7">
        <f>SUM(D15:E15)</f>
        <v>8922.5</v>
      </c>
      <c r="G15" s="7">
        <v>9150</v>
      </c>
      <c r="H15" s="7"/>
      <c r="I15" s="7">
        <f>SUM(G15:H15)</f>
        <v>9150</v>
      </c>
      <c r="J15" s="7">
        <v>10172.5</v>
      </c>
      <c r="K15" s="7"/>
      <c r="L15" s="7">
        <f>SUM(J15:K15)</f>
        <v>10172.5</v>
      </c>
    </row>
    <row r="16" spans="1:12" s="159" customFormat="1" ht="15.75" outlineLevel="7" x14ac:dyDescent="0.25">
      <c r="A16" s="9" t="s">
        <v>592</v>
      </c>
      <c r="B16" s="9"/>
      <c r="C16" s="110" t="s">
        <v>590</v>
      </c>
      <c r="D16" s="4">
        <f>D17</f>
        <v>100</v>
      </c>
      <c r="E16" s="4">
        <f>E17</f>
        <v>0</v>
      </c>
      <c r="F16" s="4">
        <f t="shared" ref="E16:F18" si="18">F17</f>
        <v>100</v>
      </c>
      <c r="G16" s="4">
        <f>G17</f>
        <v>0</v>
      </c>
      <c r="H16" s="4">
        <f t="shared" ref="H16:H18" si="19">H17</f>
        <v>0</v>
      </c>
      <c r="I16" s="4"/>
      <c r="J16" s="4">
        <f>J17</f>
        <v>0</v>
      </c>
      <c r="K16" s="4">
        <f t="shared" ref="K16:K18" si="20">K17</f>
        <v>0</v>
      </c>
      <c r="L16" s="4"/>
    </row>
    <row r="17" spans="1:12" ht="31.5" outlineLevel="7" x14ac:dyDescent="0.25">
      <c r="A17" s="8" t="s">
        <v>592</v>
      </c>
      <c r="B17" s="8" t="s">
        <v>92</v>
      </c>
      <c r="C17" s="111" t="s">
        <v>591</v>
      </c>
      <c r="D17" s="7">
        <v>100</v>
      </c>
      <c r="E17" s="7"/>
      <c r="F17" s="7">
        <f>SUM(D17:E17)</f>
        <v>100</v>
      </c>
      <c r="G17" s="7"/>
      <c r="H17" s="7"/>
      <c r="I17" s="7"/>
      <c r="J17" s="7"/>
      <c r="K17" s="7"/>
      <c r="L17" s="7"/>
    </row>
    <row r="18" spans="1:12" ht="63" outlineLevel="7" x14ac:dyDescent="0.2">
      <c r="A18" s="122" t="s">
        <v>830</v>
      </c>
      <c r="B18" s="122"/>
      <c r="C18" s="123" t="s">
        <v>829</v>
      </c>
      <c r="D18" s="7"/>
      <c r="E18" s="4">
        <f t="shared" si="18"/>
        <v>7559.1750099999999</v>
      </c>
      <c r="F18" s="4">
        <f t="shared" si="18"/>
        <v>7559.1750099999999</v>
      </c>
      <c r="G18" s="4">
        <f>G19</f>
        <v>0</v>
      </c>
      <c r="H18" s="4">
        <f t="shared" si="19"/>
        <v>0</v>
      </c>
      <c r="I18" s="4"/>
      <c r="J18" s="4">
        <f>J19</f>
        <v>0</v>
      </c>
      <c r="K18" s="4">
        <f t="shared" si="20"/>
        <v>0</v>
      </c>
      <c r="L18" s="4"/>
    </row>
    <row r="19" spans="1:12" ht="31.5" outlineLevel="7" x14ac:dyDescent="0.2">
      <c r="A19" s="120" t="s">
        <v>830</v>
      </c>
      <c r="B19" s="8" t="s">
        <v>92</v>
      </c>
      <c r="C19" s="121" t="s">
        <v>591</v>
      </c>
      <c r="D19" s="7"/>
      <c r="E19" s="102">
        <v>7559.1750099999999</v>
      </c>
      <c r="F19" s="102">
        <f>SUM(D19:E19)</f>
        <v>7559.1750099999999</v>
      </c>
      <c r="G19" s="7"/>
      <c r="H19" s="7"/>
      <c r="I19" s="7"/>
      <c r="J19" s="7"/>
      <c r="K19" s="7"/>
      <c r="L19" s="7"/>
    </row>
    <row r="20" spans="1:12" ht="47.25" outlineLevel="7" x14ac:dyDescent="0.2">
      <c r="A20" s="5" t="s">
        <v>831</v>
      </c>
      <c r="B20" s="5"/>
      <c r="C20" s="19" t="s">
        <v>828</v>
      </c>
      <c r="D20" s="4"/>
      <c r="E20" s="4">
        <f t="shared" ref="E20:F20" si="21">E21</f>
        <v>3250</v>
      </c>
      <c r="F20" s="4">
        <f t="shared" si="21"/>
        <v>3250</v>
      </c>
      <c r="G20" s="7"/>
      <c r="H20" s="7"/>
      <c r="I20" s="7"/>
      <c r="J20" s="7"/>
      <c r="K20" s="7"/>
      <c r="L20" s="7"/>
    </row>
    <row r="21" spans="1:12" ht="31.5" outlineLevel="7" x14ac:dyDescent="0.2">
      <c r="A21" s="10" t="s">
        <v>831</v>
      </c>
      <c r="B21" s="10" t="s">
        <v>92</v>
      </c>
      <c r="C21" s="15" t="s">
        <v>93</v>
      </c>
      <c r="D21" s="4"/>
      <c r="E21" s="7">
        <v>3250</v>
      </c>
      <c r="F21" s="7">
        <f t="shared" ref="F21" si="22">SUM(D21:E21)</f>
        <v>3250</v>
      </c>
      <c r="G21" s="7"/>
      <c r="H21" s="7"/>
      <c r="I21" s="7"/>
      <c r="J21" s="7"/>
      <c r="K21" s="7"/>
      <c r="L21" s="7"/>
    </row>
    <row r="22" spans="1:12" s="160" customFormat="1" ht="47.25" outlineLevel="5" x14ac:dyDescent="0.25">
      <c r="A22" s="5" t="s">
        <v>388</v>
      </c>
      <c r="B22" s="5"/>
      <c r="C22" s="114" t="s">
        <v>389</v>
      </c>
      <c r="D22" s="4">
        <f>D23</f>
        <v>4372.8</v>
      </c>
      <c r="E22" s="4">
        <f t="shared" ref="E22:F22" si="23">E23</f>
        <v>0</v>
      </c>
      <c r="F22" s="4">
        <f t="shared" si="23"/>
        <v>4372.8</v>
      </c>
      <c r="G22" s="4">
        <f>G23</f>
        <v>0</v>
      </c>
      <c r="H22" s="4">
        <f t="shared" ref="H22" si="24">H23</f>
        <v>0</v>
      </c>
      <c r="I22" s="4"/>
      <c r="J22" s="4">
        <f>J23</f>
        <v>0</v>
      </c>
      <c r="K22" s="4">
        <f t="shared" ref="K22" si="25">K23</f>
        <v>0</v>
      </c>
      <c r="L22" s="4"/>
    </row>
    <row r="23" spans="1:12" s="160" customFormat="1" ht="31.5" outlineLevel="7" x14ac:dyDescent="0.25">
      <c r="A23" s="10" t="s">
        <v>388</v>
      </c>
      <c r="B23" s="10" t="s">
        <v>92</v>
      </c>
      <c r="C23" s="113" t="s">
        <v>93</v>
      </c>
      <c r="D23" s="7">
        <v>4372.8</v>
      </c>
      <c r="E23" s="7"/>
      <c r="F23" s="7">
        <f>SUM(D23:E23)</f>
        <v>4372.8</v>
      </c>
      <c r="G23" s="7"/>
      <c r="H23" s="7"/>
      <c r="I23" s="7"/>
      <c r="J23" s="7"/>
      <c r="K23" s="7"/>
      <c r="L23" s="7"/>
    </row>
    <row r="24" spans="1:12" s="160" customFormat="1" ht="63" outlineLevel="5" x14ac:dyDescent="0.25">
      <c r="A24" s="5" t="s">
        <v>390</v>
      </c>
      <c r="B24" s="5"/>
      <c r="C24" s="114" t="s">
        <v>391</v>
      </c>
      <c r="D24" s="4">
        <f>D25</f>
        <v>2450</v>
      </c>
      <c r="E24" s="4">
        <f t="shared" ref="E24:F24" si="26">E25</f>
        <v>0</v>
      </c>
      <c r="F24" s="4">
        <f t="shared" si="26"/>
        <v>2450</v>
      </c>
      <c r="G24" s="4">
        <f>G25</f>
        <v>1400</v>
      </c>
      <c r="H24" s="4">
        <f t="shared" ref="H24" si="27">H25</f>
        <v>0</v>
      </c>
      <c r="I24" s="4">
        <f t="shared" ref="I24" si="28">I25</f>
        <v>1400</v>
      </c>
      <c r="J24" s="4">
        <f>J25</f>
        <v>1050</v>
      </c>
      <c r="K24" s="4">
        <f t="shared" ref="K24" si="29">K25</f>
        <v>0</v>
      </c>
      <c r="L24" s="4">
        <f t="shared" ref="L24" si="30">L25</f>
        <v>1050</v>
      </c>
    </row>
    <row r="25" spans="1:12" s="160" customFormat="1" ht="31.5" outlineLevel="7" x14ac:dyDescent="0.25">
      <c r="A25" s="10" t="s">
        <v>390</v>
      </c>
      <c r="B25" s="10" t="s">
        <v>92</v>
      </c>
      <c r="C25" s="113" t="s">
        <v>93</v>
      </c>
      <c r="D25" s="7">
        <v>2450</v>
      </c>
      <c r="E25" s="7"/>
      <c r="F25" s="7">
        <f>SUM(D25:E25)</f>
        <v>2450</v>
      </c>
      <c r="G25" s="7">
        <v>1400</v>
      </c>
      <c r="H25" s="7"/>
      <c r="I25" s="7">
        <f>SUM(G25:H25)</f>
        <v>1400</v>
      </c>
      <c r="J25" s="7">
        <v>1050</v>
      </c>
      <c r="K25" s="7"/>
      <c r="L25" s="7">
        <f>SUM(J25:K25)</f>
        <v>1050</v>
      </c>
    </row>
    <row r="26" spans="1:12" ht="47.25" outlineLevel="4" x14ac:dyDescent="0.25">
      <c r="A26" s="5" t="s">
        <v>406</v>
      </c>
      <c r="B26" s="5"/>
      <c r="C26" s="114" t="s">
        <v>407</v>
      </c>
      <c r="D26" s="4">
        <f>D27+D31+D34</f>
        <v>604.70000000000005</v>
      </c>
      <c r="E26" s="4">
        <f t="shared" ref="E26:F26" si="31">E27+E31+E34</f>
        <v>0</v>
      </c>
      <c r="F26" s="4">
        <f t="shared" si="31"/>
        <v>604.70000000000005</v>
      </c>
      <c r="G26" s="4">
        <f t="shared" ref="G26:J26" si="32">G27+G31+G34</f>
        <v>604.70000000000005</v>
      </c>
      <c r="H26" s="4">
        <f t="shared" ref="H26" si="33">H27+H31+H34</f>
        <v>0</v>
      </c>
      <c r="I26" s="4">
        <f t="shared" ref="I26" si="34">I27+I31+I34</f>
        <v>604.70000000000005</v>
      </c>
      <c r="J26" s="4">
        <f t="shared" si="32"/>
        <v>604.70000000000005</v>
      </c>
      <c r="K26" s="4">
        <f t="shared" ref="K26" si="35">K27+K31+K34</f>
        <v>0</v>
      </c>
      <c r="L26" s="4">
        <f t="shared" ref="L26" si="36">L27+L31+L34</f>
        <v>604.70000000000005</v>
      </c>
    </row>
    <row r="27" spans="1:12" ht="15.75" outlineLevel="5" x14ac:dyDescent="0.25">
      <c r="A27" s="5" t="s">
        <v>425</v>
      </c>
      <c r="B27" s="5"/>
      <c r="C27" s="114" t="s">
        <v>426</v>
      </c>
      <c r="D27" s="4">
        <f>D28+D29+D30</f>
        <v>407.4</v>
      </c>
      <c r="E27" s="4">
        <f t="shared" ref="E27:F27" si="37">E28+E29+E30</f>
        <v>0</v>
      </c>
      <c r="F27" s="4">
        <f t="shared" si="37"/>
        <v>407.4</v>
      </c>
      <c r="G27" s="4">
        <f>G28+G29+G30</f>
        <v>407.4</v>
      </c>
      <c r="H27" s="4">
        <f t="shared" ref="H27" si="38">H28+H29+H30</f>
        <v>0</v>
      </c>
      <c r="I27" s="4">
        <f t="shared" ref="I27" si="39">I28+I29+I30</f>
        <v>407.4</v>
      </c>
      <c r="J27" s="4">
        <f>J28+J29+J30</f>
        <v>407.4</v>
      </c>
      <c r="K27" s="4">
        <f t="shared" ref="K27" si="40">K28+K29+K30</f>
        <v>0</v>
      </c>
      <c r="L27" s="4">
        <f t="shared" ref="L27" si="41">L28+L29+L30</f>
        <v>407.4</v>
      </c>
    </row>
    <row r="28" spans="1:12" ht="31.5" outlineLevel="7" x14ac:dyDescent="0.25">
      <c r="A28" s="10" t="s">
        <v>425</v>
      </c>
      <c r="B28" s="10" t="s">
        <v>11</v>
      </c>
      <c r="C28" s="113" t="s">
        <v>12</v>
      </c>
      <c r="D28" s="7">
        <v>69</v>
      </c>
      <c r="E28" s="7"/>
      <c r="F28" s="7">
        <f t="shared" ref="F28:F30" si="42">SUM(D28:E28)</f>
        <v>69</v>
      </c>
      <c r="G28" s="7">
        <v>69</v>
      </c>
      <c r="H28" s="7"/>
      <c r="I28" s="7">
        <f t="shared" ref="I28:I30" si="43">SUM(G28:H28)</f>
        <v>69</v>
      </c>
      <c r="J28" s="7">
        <v>69</v>
      </c>
      <c r="K28" s="7"/>
      <c r="L28" s="7">
        <f t="shared" ref="L28:L30" si="44">SUM(J28:K28)</f>
        <v>69</v>
      </c>
    </row>
    <row r="29" spans="1:12" ht="15.75" outlineLevel="7" x14ac:dyDescent="0.25">
      <c r="A29" s="10" t="s">
        <v>425</v>
      </c>
      <c r="B29" s="10" t="s">
        <v>33</v>
      </c>
      <c r="C29" s="113" t="s">
        <v>34</v>
      </c>
      <c r="D29" s="7">
        <v>38.4</v>
      </c>
      <c r="E29" s="7"/>
      <c r="F29" s="7">
        <f t="shared" si="42"/>
        <v>38.4</v>
      </c>
      <c r="G29" s="7">
        <v>38.4</v>
      </c>
      <c r="H29" s="7"/>
      <c r="I29" s="7">
        <f t="shared" si="43"/>
        <v>38.4</v>
      </c>
      <c r="J29" s="7">
        <v>38.4</v>
      </c>
      <c r="K29" s="7"/>
      <c r="L29" s="7">
        <f t="shared" si="44"/>
        <v>38.4</v>
      </c>
    </row>
    <row r="30" spans="1:12" ht="31.5" outlineLevel="7" x14ac:dyDescent="0.25">
      <c r="A30" s="10" t="s">
        <v>425</v>
      </c>
      <c r="B30" s="10" t="s">
        <v>92</v>
      </c>
      <c r="C30" s="113" t="s">
        <v>93</v>
      </c>
      <c r="D30" s="7">
        <v>300</v>
      </c>
      <c r="E30" s="7"/>
      <c r="F30" s="7">
        <f t="shared" si="42"/>
        <v>300</v>
      </c>
      <c r="G30" s="7">
        <v>300</v>
      </c>
      <c r="H30" s="7"/>
      <c r="I30" s="7">
        <f t="shared" si="43"/>
        <v>300</v>
      </c>
      <c r="J30" s="7">
        <v>300</v>
      </c>
      <c r="K30" s="7"/>
      <c r="L30" s="7">
        <f t="shared" si="44"/>
        <v>300</v>
      </c>
    </row>
    <row r="31" spans="1:12" ht="31.5" outlineLevel="5" x14ac:dyDescent="0.25">
      <c r="A31" s="5" t="s">
        <v>427</v>
      </c>
      <c r="B31" s="5"/>
      <c r="C31" s="114" t="s">
        <v>428</v>
      </c>
      <c r="D31" s="4">
        <f>D33+D32</f>
        <v>97.3</v>
      </c>
      <c r="E31" s="4">
        <f t="shared" ref="E31:F31" si="45">E33+E32</f>
        <v>0</v>
      </c>
      <c r="F31" s="4">
        <f t="shared" si="45"/>
        <v>97.3</v>
      </c>
      <c r="G31" s="4">
        <f>G33+G32</f>
        <v>97.3</v>
      </c>
      <c r="H31" s="4">
        <f t="shared" ref="H31" si="46">H33+H32</f>
        <v>0</v>
      </c>
      <c r="I31" s="4">
        <f t="shared" ref="I31" si="47">I33+I32</f>
        <v>97.3</v>
      </c>
      <c r="J31" s="4">
        <f>J33+J32</f>
        <v>97.3</v>
      </c>
      <c r="K31" s="4">
        <f t="shared" ref="K31" si="48">K33+K32</f>
        <v>0</v>
      </c>
      <c r="L31" s="4">
        <f t="shared" ref="L31" si="49">L33+L32</f>
        <v>97.3</v>
      </c>
    </row>
    <row r="32" spans="1:12" ht="31.5" hidden="1" outlineLevel="5" x14ac:dyDescent="0.25">
      <c r="A32" s="10" t="s">
        <v>427</v>
      </c>
      <c r="B32" s="10" t="s">
        <v>11</v>
      </c>
      <c r="C32" s="113" t="s">
        <v>12</v>
      </c>
      <c r="D32" s="7">
        <v>20.8</v>
      </c>
      <c r="E32" s="7">
        <v>-20.8</v>
      </c>
      <c r="F32" s="7">
        <f t="shared" ref="F32:F33" si="50">SUM(D32:E32)</f>
        <v>0</v>
      </c>
      <c r="G32" s="7">
        <v>20.8</v>
      </c>
      <c r="H32" s="7">
        <v>-20.8</v>
      </c>
      <c r="I32" s="7">
        <f t="shared" ref="I32:I33" si="51">SUM(G32:H32)</f>
        <v>0</v>
      </c>
      <c r="J32" s="7">
        <v>20.8</v>
      </c>
      <c r="K32" s="7">
        <v>-20.8</v>
      </c>
      <c r="L32" s="7">
        <f t="shared" ref="L32:L33" si="52">SUM(J32:K32)</f>
        <v>0</v>
      </c>
    </row>
    <row r="33" spans="1:12" ht="31.5" outlineLevel="7" x14ac:dyDescent="0.25">
      <c r="A33" s="10" t="s">
        <v>427</v>
      </c>
      <c r="B33" s="10" t="s">
        <v>92</v>
      </c>
      <c r="C33" s="113" t="s">
        <v>93</v>
      </c>
      <c r="D33" s="7">
        <v>76.5</v>
      </c>
      <c r="E33" s="7">
        <v>20.8</v>
      </c>
      <c r="F33" s="7">
        <f t="shared" si="50"/>
        <v>97.3</v>
      </c>
      <c r="G33" s="7">
        <v>76.5</v>
      </c>
      <c r="H33" s="7">
        <v>20.8</v>
      </c>
      <c r="I33" s="7">
        <f t="shared" si="51"/>
        <v>97.3</v>
      </c>
      <c r="J33" s="7">
        <v>76.5</v>
      </c>
      <c r="K33" s="7">
        <v>20.8</v>
      </c>
      <c r="L33" s="7">
        <f t="shared" si="52"/>
        <v>97.3</v>
      </c>
    </row>
    <row r="34" spans="1:12" ht="15.75" outlineLevel="5" x14ac:dyDescent="0.25">
      <c r="A34" s="5" t="s">
        <v>429</v>
      </c>
      <c r="B34" s="5"/>
      <c r="C34" s="114" t="s">
        <v>430</v>
      </c>
      <c r="D34" s="4">
        <f>D35+D36</f>
        <v>100</v>
      </c>
      <c r="E34" s="4">
        <f t="shared" ref="E34:F34" si="53">E35+E36</f>
        <v>0</v>
      </c>
      <c r="F34" s="4">
        <f t="shared" si="53"/>
        <v>100</v>
      </c>
      <c r="G34" s="4">
        <f>G35+G36</f>
        <v>100</v>
      </c>
      <c r="H34" s="4">
        <f t="shared" ref="H34" si="54">H35+H36</f>
        <v>0</v>
      </c>
      <c r="I34" s="4">
        <f t="shared" ref="I34" si="55">I35+I36</f>
        <v>100</v>
      </c>
      <c r="J34" s="4">
        <f>J35+J36</f>
        <v>100</v>
      </c>
      <c r="K34" s="4">
        <f t="shared" ref="K34" si="56">K35+K36</f>
        <v>0</v>
      </c>
      <c r="L34" s="4">
        <f t="shared" ref="L34" si="57">L35+L36</f>
        <v>100</v>
      </c>
    </row>
    <row r="35" spans="1:12" ht="31.5" outlineLevel="7" x14ac:dyDescent="0.25">
      <c r="A35" s="10" t="s">
        <v>429</v>
      </c>
      <c r="B35" s="10" t="s">
        <v>11</v>
      </c>
      <c r="C35" s="113" t="s">
        <v>12</v>
      </c>
      <c r="D35" s="7">
        <v>25</v>
      </c>
      <c r="E35" s="7"/>
      <c r="F35" s="7">
        <f t="shared" ref="F35:F36" si="58">SUM(D35:E35)</f>
        <v>25</v>
      </c>
      <c r="G35" s="7">
        <v>25</v>
      </c>
      <c r="H35" s="7"/>
      <c r="I35" s="7">
        <f t="shared" ref="I35:I36" si="59">SUM(G35:H35)</f>
        <v>25</v>
      </c>
      <c r="J35" s="7">
        <v>25</v>
      </c>
      <c r="K35" s="7"/>
      <c r="L35" s="7">
        <f t="shared" ref="L35:L36" si="60">SUM(J35:K35)</f>
        <v>25</v>
      </c>
    </row>
    <row r="36" spans="1:12" ht="15.75" outlineLevel="7" x14ac:dyDescent="0.25">
      <c r="A36" s="10" t="s">
        <v>429</v>
      </c>
      <c r="B36" s="10" t="s">
        <v>33</v>
      </c>
      <c r="C36" s="113" t="s">
        <v>34</v>
      </c>
      <c r="D36" s="7">
        <v>75</v>
      </c>
      <c r="E36" s="7"/>
      <c r="F36" s="7">
        <f t="shared" si="58"/>
        <v>75</v>
      </c>
      <c r="G36" s="7">
        <v>75</v>
      </c>
      <c r="H36" s="7"/>
      <c r="I36" s="7">
        <f t="shared" si="59"/>
        <v>75</v>
      </c>
      <c r="J36" s="7">
        <v>75</v>
      </c>
      <c r="K36" s="7"/>
      <c r="L36" s="7">
        <f t="shared" si="60"/>
        <v>75</v>
      </c>
    </row>
    <row r="37" spans="1:12" ht="31.5" outlineLevel="4" x14ac:dyDescent="0.25">
      <c r="A37" s="5" t="s">
        <v>392</v>
      </c>
      <c r="B37" s="5"/>
      <c r="C37" s="114" t="s">
        <v>801</v>
      </c>
      <c r="D37" s="4">
        <f t="shared" ref="D37:K38" si="61">D38</f>
        <v>400</v>
      </c>
      <c r="E37" s="4">
        <f t="shared" si="61"/>
        <v>0</v>
      </c>
      <c r="F37" s="4">
        <f t="shared" si="61"/>
        <v>400</v>
      </c>
      <c r="G37" s="4">
        <f t="shared" si="61"/>
        <v>0</v>
      </c>
      <c r="H37" s="4">
        <f t="shared" si="61"/>
        <v>0</v>
      </c>
      <c r="I37" s="4"/>
      <c r="J37" s="4">
        <f t="shared" si="61"/>
        <v>0</v>
      </c>
      <c r="K37" s="4">
        <f t="shared" si="61"/>
        <v>0</v>
      </c>
      <c r="L37" s="4"/>
    </row>
    <row r="38" spans="1:12" ht="47.25" outlineLevel="5" x14ac:dyDescent="0.25">
      <c r="A38" s="5" t="s">
        <v>393</v>
      </c>
      <c r="B38" s="5"/>
      <c r="C38" s="114" t="s">
        <v>394</v>
      </c>
      <c r="D38" s="4">
        <f t="shared" si="61"/>
        <v>400</v>
      </c>
      <c r="E38" s="4">
        <f t="shared" si="61"/>
        <v>0</v>
      </c>
      <c r="F38" s="4">
        <f t="shared" si="61"/>
        <v>400</v>
      </c>
      <c r="G38" s="4">
        <f t="shared" si="61"/>
        <v>0</v>
      </c>
      <c r="H38" s="4">
        <f t="shared" si="61"/>
        <v>0</v>
      </c>
      <c r="I38" s="4"/>
      <c r="J38" s="4">
        <f t="shared" si="61"/>
        <v>0</v>
      </c>
      <c r="K38" s="4">
        <f t="shared" si="61"/>
        <v>0</v>
      </c>
      <c r="L38" s="4"/>
    </row>
    <row r="39" spans="1:12" ht="31.5" outlineLevel="7" x14ac:dyDescent="0.25">
      <c r="A39" s="10" t="s">
        <v>393</v>
      </c>
      <c r="B39" s="10" t="s">
        <v>92</v>
      </c>
      <c r="C39" s="113" t="s">
        <v>93</v>
      </c>
      <c r="D39" s="7">
        <v>400</v>
      </c>
      <c r="E39" s="7"/>
      <c r="F39" s="7">
        <f>SUM(D39:E39)</f>
        <v>400</v>
      </c>
      <c r="G39" s="7"/>
      <c r="H39" s="7"/>
      <c r="I39" s="7"/>
      <c r="J39" s="7"/>
      <c r="K39" s="7"/>
      <c r="L39" s="7"/>
    </row>
    <row r="40" spans="1:12" ht="31.5" outlineLevel="3" x14ac:dyDescent="0.25">
      <c r="A40" s="5" t="s">
        <v>395</v>
      </c>
      <c r="B40" s="5"/>
      <c r="C40" s="114" t="s">
        <v>396</v>
      </c>
      <c r="D40" s="4">
        <f>D41+D53</f>
        <v>1608353.16</v>
      </c>
      <c r="E40" s="4">
        <f t="shared" ref="E40:F40" si="62">E41+E53</f>
        <v>2513.8000000000002</v>
      </c>
      <c r="F40" s="4">
        <f t="shared" si="62"/>
        <v>1610866.96</v>
      </c>
      <c r="G40" s="4">
        <f t="shared" ref="G40:J40" si="63">G41+G53</f>
        <v>1582647.3100000003</v>
      </c>
      <c r="H40" s="4">
        <f t="shared" ref="H40" si="64">H41+H53</f>
        <v>9771.5999999999985</v>
      </c>
      <c r="I40" s="4">
        <f t="shared" ref="I40" si="65">I41+I53</f>
        <v>1592418.9100000004</v>
      </c>
      <c r="J40" s="4">
        <f t="shared" si="63"/>
        <v>1587524.1500000004</v>
      </c>
      <c r="K40" s="4">
        <f t="shared" ref="K40" si="66">K41+K53</f>
        <v>4123.7000000000007</v>
      </c>
      <c r="L40" s="4">
        <f t="shared" ref="L40" si="67">L41+L53</f>
        <v>1591647.85</v>
      </c>
    </row>
    <row r="41" spans="1:12" ht="31.5" outlineLevel="4" x14ac:dyDescent="0.25">
      <c r="A41" s="5" t="s">
        <v>397</v>
      </c>
      <c r="B41" s="5"/>
      <c r="C41" s="114" t="s">
        <v>57</v>
      </c>
      <c r="D41" s="4">
        <f>D42+D45+D47+D49+D51</f>
        <v>333627.89999999997</v>
      </c>
      <c r="E41" s="4">
        <f t="shared" ref="E41:F41" si="68">E42+E45+E47+E49+E51</f>
        <v>0</v>
      </c>
      <c r="F41" s="4">
        <f t="shared" si="68"/>
        <v>333627.89999999997</v>
      </c>
      <c r="G41" s="4">
        <f t="shared" ref="G41:J41" si="69">G42+G45+G47+G49+G51</f>
        <v>311089.3</v>
      </c>
      <c r="H41" s="4">
        <f t="shared" ref="H41" si="70">H42+H45+H47+H49+H51</f>
        <v>0</v>
      </c>
      <c r="I41" s="4">
        <f t="shared" ref="I41" si="71">I42+I45+I47+I49+I51</f>
        <v>311089.3</v>
      </c>
      <c r="J41" s="4">
        <f t="shared" si="69"/>
        <v>310594.59999999998</v>
      </c>
      <c r="K41" s="4">
        <f t="shared" ref="K41" si="72">K42+K45+K47+K49+K51</f>
        <v>0</v>
      </c>
      <c r="L41" s="4">
        <f t="shared" ref="L41" si="73">L42+L45+L47+L49+L51</f>
        <v>310594.59999999998</v>
      </c>
    </row>
    <row r="42" spans="1:12" ht="15.75" outlineLevel="5" x14ac:dyDescent="0.25">
      <c r="A42" s="5" t="s">
        <v>431</v>
      </c>
      <c r="B42" s="5"/>
      <c r="C42" s="114" t="s">
        <v>59</v>
      </c>
      <c r="D42" s="4">
        <f>D43+D44</f>
        <v>10686.3</v>
      </c>
      <c r="E42" s="4">
        <f t="shared" ref="E42:F42" si="74">E43+E44</f>
        <v>0</v>
      </c>
      <c r="F42" s="4">
        <f t="shared" si="74"/>
        <v>10686.3</v>
      </c>
      <c r="G42" s="4">
        <f>G43+G44</f>
        <v>10004</v>
      </c>
      <c r="H42" s="4">
        <f t="shared" ref="H42" si="75">H43+H44</f>
        <v>0</v>
      </c>
      <c r="I42" s="4">
        <f t="shared" ref="I42" si="76">I43+I44</f>
        <v>10004</v>
      </c>
      <c r="J42" s="4">
        <f>J43+J44</f>
        <v>9509.2999999999993</v>
      </c>
      <c r="K42" s="4">
        <f t="shared" ref="K42" si="77">K43+K44</f>
        <v>0</v>
      </c>
      <c r="L42" s="4">
        <f t="shared" ref="L42" si="78">L43+L44</f>
        <v>9509.2999999999993</v>
      </c>
    </row>
    <row r="43" spans="1:12" ht="47.25" outlineLevel="7" x14ac:dyDescent="0.25">
      <c r="A43" s="10" t="s">
        <v>431</v>
      </c>
      <c r="B43" s="10" t="s">
        <v>8</v>
      </c>
      <c r="C43" s="113" t="s">
        <v>9</v>
      </c>
      <c r="D43" s="7">
        <v>10587</v>
      </c>
      <c r="E43" s="7"/>
      <c r="F43" s="7">
        <f t="shared" ref="F43:F44" si="79">SUM(D43:E43)</f>
        <v>10587</v>
      </c>
      <c r="G43" s="7">
        <v>9904.7000000000007</v>
      </c>
      <c r="H43" s="7"/>
      <c r="I43" s="7">
        <f t="shared" ref="I43:I44" si="80">SUM(G43:H43)</f>
        <v>9904.7000000000007</v>
      </c>
      <c r="J43" s="7">
        <v>9410</v>
      </c>
      <c r="K43" s="7"/>
      <c r="L43" s="7">
        <f t="shared" ref="L43:L44" si="81">SUM(J43:K43)</f>
        <v>9410</v>
      </c>
    </row>
    <row r="44" spans="1:12" ht="31.5" outlineLevel="7" x14ac:dyDescent="0.25">
      <c r="A44" s="10" t="s">
        <v>431</v>
      </c>
      <c r="B44" s="10" t="s">
        <v>11</v>
      </c>
      <c r="C44" s="113" t="s">
        <v>12</v>
      </c>
      <c r="D44" s="7">
        <v>99.3</v>
      </c>
      <c r="E44" s="7"/>
      <c r="F44" s="7">
        <f t="shared" si="79"/>
        <v>99.3</v>
      </c>
      <c r="G44" s="7">
        <v>99.3</v>
      </c>
      <c r="H44" s="7"/>
      <c r="I44" s="7">
        <f t="shared" si="80"/>
        <v>99.3</v>
      </c>
      <c r="J44" s="7">
        <v>99.3</v>
      </c>
      <c r="K44" s="7"/>
      <c r="L44" s="7">
        <f t="shared" si="81"/>
        <v>99.3</v>
      </c>
    </row>
    <row r="45" spans="1:12" ht="31.5" outlineLevel="5" x14ac:dyDescent="0.25">
      <c r="A45" s="5" t="s">
        <v>398</v>
      </c>
      <c r="B45" s="5"/>
      <c r="C45" s="114" t="s">
        <v>399</v>
      </c>
      <c r="D45" s="4">
        <f>D46</f>
        <v>123225.9</v>
      </c>
      <c r="E45" s="4">
        <f t="shared" ref="E45:F45" si="82">E46</f>
        <v>0</v>
      </c>
      <c r="F45" s="4">
        <f t="shared" si="82"/>
        <v>123225.9</v>
      </c>
      <c r="G45" s="4">
        <f>G46</f>
        <v>110900</v>
      </c>
      <c r="H45" s="4">
        <f t="shared" ref="H45" si="83">H46</f>
        <v>0</v>
      </c>
      <c r="I45" s="4">
        <f t="shared" ref="I45" si="84">I46</f>
        <v>110900</v>
      </c>
      <c r="J45" s="4">
        <f>J46</f>
        <v>110900</v>
      </c>
      <c r="K45" s="4">
        <f t="shared" ref="K45" si="85">K46</f>
        <v>0</v>
      </c>
      <c r="L45" s="4">
        <f t="shared" ref="L45" si="86">L46</f>
        <v>110900</v>
      </c>
    </row>
    <row r="46" spans="1:12" ht="31.5" outlineLevel="7" x14ac:dyDescent="0.25">
      <c r="A46" s="10" t="s">
        <v>398</v>
      </c>
      <c r="B46" s="10" t="s">
        <v>92</v>
      </c>
      <c r="C46" s="113" t="s">
        <v>93</v>
      </c>
      <c r="D46" s="7">
        <v>123225.9</v>
      </c>
      <c r="E46" s="7"/>
      <c r="F46" s="7">
        <f>SUM(D46:E46)</f>
        <v>123225.9</v>
      </c>
      <c r="G46" s="7">
        <v>110900</v>
      </c>
      <c r="H46" s="7"/>
      <c r="I46" s="7">
        <f>SUM(G46:H46)</f>
        <v>110900</v>
      </c>
      <c r="J46" s="7">
        <v>110900</v>
      </c>
      <c r="K46" s="7"/>
      <c r="L46" s="7">
        <f>SUM(J46:K46)</f>
        <v>110900</v>
      </c>
    </row>
    <row r="47" spans="1:12" ht="15.75" outlineLevel="5" x14ac:dyDescent="0.25">
      <c r="A47" s="5" t="s">
        <v>408</v>
      </c>
      <c r="B47" s="5"/>
      <c r="C47" s="114" t="s">
        <v>409</v>
      </c>
      <c r="D47" s="4">
        <f>D48</f>
        <v>115417.3</v>
      </c>
      <c r="E47" s="4">
        <f t="shared" ref="E47:F47" si="87">E48</f>
        <v>0</v>
      </c>
      <c r="F47" s="4">
        <f t="shared" si="87"/>
        <v>115417.3</v>
      </c>
      <c r="G47" s="4">
        <f>G48</f>
        <v>110585.3</v>
      </c>
      <c r="H47" s="4">
        <f t="shared" ref="H47" si="88">H48</f>
        <v>0</v>
      </c>
      <c r="I47" s="4">
        <f t="shared" ref="I47" si="89">I48</f>
        <v>110585.3</v>
      </c>
      <c r="J47" s="4">
        <f>J48</f>
        <v>110585.3</v>
      </c>
      <c r="K47" s="4">
        <f t="shared" ref="K47" si="90">K48</f>
        <v>0</v>
      </c>
      <c r="L47" s="4">
        <f t="shared" ref="L47" si="91">L48</f>
        <v>110585.3</v>
      </c>
    </row>
    <row r="48" spans="1:12" ht="31.5" outlineLevel="7" x14ac:dyDescent="0.25">
      <c r="A48" s="10" t="s">
        <v>408</v>
      </c>
      <c r="B48" s="10" t="s">
        <v>92</v>
      </c>
      <c r="C48" s="113" t="s">
        <v>93</v>
      </c>
      <c r="D48" s="7">
        <f>96687+18730.3</f>
        <v>115417.3</v>
      </c>
      <c r="E48" s="7"/>
      <c r="F48" s="7">
        <f>SUM(D48:E48)</f>
        <v>115417.3</v>
      </c>
      <c r="G48" s="7">
        <f>91855+18730.3</f>
        <v>110585.3</v>
      </c>
      <c r="H48" s="7"/>
      <c r="I48" s="7">
        <f>SUM(G48:H48)</f>
        <v>110585.3</v>
      </c>
      <c r="J48" s="7">
        <f>91855+18730.3</f>
        <v>110585.3</v>
      </c>
      <c r="K48" s="7"/>
      <c r="L48" s="7">
        <f>SUM(J48:K48)</f>
        <v>110585.3</v>
      </c>
    </row>
    <row r="49" spans="1:12" ht="15.75" outlineLevel="5" x14ac:dyDescent="0.25">
      <c r="A49" s="5" t="s">
        <v>417</v>
      </c>
      <c r="B49" s="5"/>
      <c r="C49" s="114" t="s">
        <v>418</v>
      </c>
      <c r="D49" s="4">
        <f>D50</f>
        <v>71424.800000000003</v>
      </c>
      <c r="E49" s="4">
        <f t="shared" ref="E49:F49" si="92">E50</f>
        <v>0</v>
      </c>
      <c r="F49" s="4">
        <f t="shared" si="92"/>
        <v>71424.800000000003</v>
      </c>
      <c r="G49" s="4">
        <f>G50</f>
        <v>68000</v>
      </c>
      <c r="H49" s="4">
        <f t="shared" ref="H49" si="93">H50</f>
        <v>0</v>
      </c>
      <c r="I49" s="4">
        <f t="shared" ref="I49" si="94">I50</f>
        <v>68000</v>
      </c>
      <c r="J49" s="4">
        <f>J50</f>
        <v>68000</v>
      </c>
      <c r="K49" s="4">
        <f t="shared" ref="K49" si="95">K50</f>
        <v>0</v>
      </c>
      <c r="L49" s="4">
        <f t="shared" ref="L49" si="96">L50</f>
        <v>68000</v>
      </c>
    </row>
    <row r="50" spans="1:12" ht="31.5" outlineLevel="7" x14ac:dyDescent="0.25">
      <c r="A50" s="10" t="s">
        <v>417</v>
      </c>
      <c r="B50" s="10" t="s">
        <v>92</v>
      </c>
      <c r="C50" s="113" t="s">
        <v>93</v>
      </c>
      <c r="D50" s="7">
        <v>71424.800000000003</v>
      </c>
      <c r="E50" s="7"/>
      <c r="F50" s="7">
        <f>SUM(D50:E50)</f>
        <v>71424.800000000003</v>
      </c>
      <c r="G50" s="7">
        <v>68000</v>
      </c>
      <c r="H50" s="7"/>
      <c r="I50" s="7">
        <f>SUM(G50:H50)</f>
        <v>68000</v>
      </c>
      <c r="J50" s="7">
        <v>68000</v>
      </c>
      <c r="K50" s="7"/>
      <c r="L50" s="7">
        <f>SUM(J50:K50)</f>
        <v>68000</v>
      </c>
    </row>
    <row r="51" spans="1:12" ht="15.75" outlineLevel="5" x14ac:dyDescent="0.25">
      <c r="A51" s="5" t="s">
        <v>432</v>
      </c>
      <c r="B51" s="5"/>
      <c r="C51" s="114" t="s">
        <v>297</v>
      </c>
      <c r="D51" s="4">
        <f>D52</f>
        <v>12873.6</v>
      </c>
      <c r="E51" s="4">
        <f t="shared" ref="E51:F51" si="97">E52</f>
        <v>0</v>
      </c>
      <c r="F51" s="4">
        <f t="shared" si="97"/>
        <v>12873.6</v>
      </c>
      <c r="G51" s="4">
        <f>G52</f>
        <v>11600</v>
      </c>
      <c r="H51" s="4">
        <f t="shared" ref="H51" si="98">H52</f>
        <v>0</v>
      </c>
      <c r="I51" s="4">
        <f t="shared" ref="I51" si="99">I52</f>
        <v>11600</v>
      </c>
      <c r="J51" s="4">
        <f>J52</f>
        <v>11600</v>
      </c>
      <c r="K51" s="4">
        <f t="shared" ref="K51" si="100">K52</f>
        <v>0</v>
      </c>
      <c r="L51" s="4">
        <f t="shared" ref="L51" si="101">L52</f>
        <v>11600</v>
      </c>
    </row>
    <row r="52" spans="1:12" ht="31.5" outlineLevel="7" x14ac:dyDescent="0.25">
      <c r="A52" s="10" t="s">
        <v>432</v>
      </c>
      <c r="B52" s="10" t="s">
        <v>92</v>
      </c>
      <c r="C52" s="113" t="s">
        <v>93</v>
      </c>
      <c r="D52" s="7">
        <v>12873.6</v>
      </c>
      <c r="E52" s="7"/>
      <c r="F52" s="7">
        <f>SUM(D52:E52)</f>
        <v>12873.6</v>
      </c>
      <c r="G52" s="7">
        <v>11600</v>
      </c>
      <c r="H52" s="7"/>
      <c r="I52" s="7">
        <f>SUM(G52:H52)</f>
        <v>11600</v>
      </c>
      <c r="J52" s="7">
        <v>11600</v>
      </c>
      <c r="K52" s="7"/>
      <c r="L52" s="7">
        <f>SUM(J52:K52)</f>
        <v>11600</v>
      </c>
    </row>
    <row r="53" spans="1:12" ht="31.5" outlineLevel="4" x14ac:dyDescent="0.25">
      <c r="A53" s="5" t="s">
        <v>400</v>
      </c>
      <c r="B53" s="5"/>
      <c r="C53" s="114" t="s">
        <v>401</v>
      </c>
      <c r="D53" s="4">
        <f>D54+D56+D58+D60+D65+D71+D73+D75+D77</f>
        <v>1274725.26</v>
      </c>
      <c r="E53" s="4">
        <f t="shared" ref="E53:F53" si="102">E54+E56+E58+E60+E65+E71+E73+E75+E77</f>
        <v>2513.8000000000002</v>
      </c>
      <c r="F53" s="4">
        <f t="shared" si="102"/>
        <v>1277239.06</v>
      </c>
      <c r="G53" s="4">
        <f t="shared" ref="G53:J53" si="103">G54+G56+G58+G60+G65+G71+G73+G75+G77</f>
        <v>1271558.0100000002</v>
      </c>
      <c r="H53" s="4">
        <f t="shared" ref="H53" si="104">H54+H56+H58+H60+H65+H71+H73+H75+H77</f>
        <v>9771.5999999999985</v>
      </c>
      <c r="I53" s="4">
        <f t="shared" ref="I53" si="105">I54+I56+I58+I60+I65+I71+I73+I75+I77</f>
        <v>1281329.6100000003</v>
      </c>
      <c r="J53" s="4">
        <f t="shared" si="103"/>
        <v>1276929.5500000003</v>
      </c>
      <c r="K53" s="4">
        <f t="shared" ref="K53" si="106">K54+K56+K58+K60+K65+K71+K73+K75+K77</f>
        <v>4123.7000000000007</v>
      </c>
      <c r="L53" s="4">
        <f t="shared" ref="L53" si="107">L54+L56+L58+L60+L65+L71+L73+L75+L77</f>
        <v>1281053.2500000002</v>
      </c>
    </row>
    <row r="54" spans="1:12" ht="47.25" outlineLevel="5" x14ac:dyDescent="0.25">
      <c r="A54" s="5" t="s">
        <v>402</v>
      </c>
      <c r="B54" s="5"/>
      <c r="C54" s="114" t="s">
        <v>403</v>
      </c>
      <c r="D54" s="4">
        <f>D55</f>
        <v>16201.1</v>
      </c>
      <c r="E54" s="4">
        <f t="shared" ref="E54:F54" si="108">E55</f>
        <v>0</v>
      </c>
      <c r="F54" s="4">
        <f t="shared" si="108"/>
        <v>16201.1</v>
      </c>
      <c r="G54" s="4">
        <f>G55</f>
        <v>14620</v>
      </c>
      <c r="H54" s="4">
        <f t="shared" ref="H54" si="109">H55</f>
        <v>0</v>
      </c>
      <c r="I54" s="4">
        <f t="shared" ref="I54" si="110">I55</f>
        <v>14620</v>
      </c>
      <c r="J54" s="4">
        <f>J55</f>
        <v>14600</v>
      </c>
      <c r="K54" s="4">
        <f t="shared" ref="K54" si="111">K55</f>
        <v>0</v>
      </c>
      <c r="L54" s="4">
        <f t="shared" ref="L54" si="112">L55</f>
        <v>14600</v>
      </c>
    </row>
    <row r="55" spans="1:12" ht="31.5" outlineLevel="7" x14ac:dyDescent="0.25">
      <c r="A55" s="10" t="s">
        <v>402</v>
      </c>
      <c r="B55" s="10" t="s">
        <v>92</v>
      </c>
      <c r="C55" s="113" t="s">
        <v>93</v>
      </c>
      <c r="D55" s="7">
        <v>16201.1</v>
      </c>
      <c r="E55" s="7"/>
      <c r="F55" s="7">
        <f>SUM(D55:E55)</f>
        <v>16201.1</v>
      </c>
      <c r="G55" s="7">
        <v>14620</v>
      </c>
      <c r="H55" s="7"/>
      <c r="I55" s="7">
        <f>SUM(G55:H55)</f>
        <v>14620</v>
      </c>
      <c r="J55" s="7">
        <v>14600</v>
      </c>
      <c r="K55" s="7"/>
      <c r="L55" s="7">
        <f>SUM(J55:K55)</f>
        <v>14600</v>
      </c>
    </row>
    <row r="56" spans="1:12" ht="15.75" outlineLevel="5" x14ac:dyDescent="0.25">
      <c r="A56" s="5" t="s">
        <v>421</v>
      </c>
      <c r="B56" s="5"/>
      <c r="C56" s="114" t="s">
        <v>422</v>
      </c>
      <c r="D56" s="4">
        <f>D57</f>
        <v>5665.9</v>
      </c>
      <c r="E56" s="4">
        <f t="shared" ref="E56:F56" si="113">E57</f>
        <v>0</v>
      </c>
      <c r="F56" s="4">
        <f t="shared" si="113"/>
        <v>5665.9</v>
      </c>
      <c r="G56" s="4">
        <f>G57</f>
        <v>5666</v>
      </c>
      <c r="H56" s="4">
        <f t="shared" ref="H56" si="114">H57</f>
        <v>0</v>
      </c>
      <c r="I56" s="4">
        <f t="shared" ref="I56" si="115">I57</f>
        <v>5666</v>
      </c>
      <c r="J56" s="4">
        <f>J57</f>
        <v>5666</v>
      </c>
      <c r="K56" s="4">
        <f t="shared" ref="K56" si="116">K57</f>
        <v>0</v>
      </c>
      <c r="L56" s="4">
        <f t="shared" ref="L56" si="117">L57</f>
        <v>5666</v>
      </c>
    </row>
    <row r="57" spans="1:12" ht="31.5" outlineLevel="7" x14ac:dyDescent="0.25">
      <c r="A57" s="10" t="s">
        <v>421</v>
      </c>
      <c r="B57" s="10" t="s">
        <v>92</v>
      </c>
      <c r="C57" s="113" t="s">
        <v>93</v>
      </c>
      <c r="D57" s="7">
        <v>5665.9</v>
      </c>
      <c r="E57" s="7"/>
      <c r="F57" s="7">
        <f>SUM(D57:E57)</f>
        <v>5665.9</v>
      </c>
      <c r="G57" s="7">
        <v>5666</v>
      </c>
      <c r="H57" s="7"/>
      <c r="I57" s="7">
        <f>SUM(G57:H57)</f>
        <v>5666</v>
      </c>
      <c r="J57" s="7">
        <v>5666</v>
      </c>
      <c r="K57" s="7"/>
      <c r="L57" s="7">
        <f>SUM(J57:K57)</f>
        <v>5666</v>
      </c>
    </row>
    <row r="58" spans="1:12" s="160" customFormat="1" ht="47.25" outlineLevel="5" x14ac:dyDescent="0.25">
      <c r="A58" s="5" t="s">
        <v>410</v>
      </c>
      <c r="B58" s="5"/>
      <c r="C58" s="114" t="s">
        <v>411</v>
      </c>
      <c r="D58" s="4">
        <f>D59</f>
        <v>54531.7</v>
      </c>
      <c r="E58" s="4">
        <f t="shared" ref="E58:F58" si="118">E59</f>
        <v>0</v>
      </c>
      <c r="F58" s="4">
        <f t="shared" si="118"/>
        <v>54531.7</v>
      </c>
      <c r="G58" s="4">
        <f>G59</f>
        <v>54531.7</v>
      </c>
      <c r="H58" s="4">
        <f t="shared" ref="H58" si="119">H59</f>
        <v>0</v>
      </c>
      <c r="I58" s="4">
        <f t="shared" ref="I58" si="120">I59</f>
        <v>54531.7</v>
      </c>
      <c r="J58" s="4">
        <f>J59</f>
        <v>57226.8</v>
      </c>
      <c r="K58" s="4">
        <f t="shared" ref="K58" si="121">K59</f>
        <v>-5659.8</v>
      </c>
      <c r="L58" s="4">
        <f t="shared" ref="L58" si="122">L59</f>
        <v>51567</v>
      </c>
    </row>
    <row r="59" spans="1:12" s="160" customFormat="1" ht="31.5" outlineLevel="7" x14ac:dyDescent="0.25">
      <c r="A59" s="10" t="s">
        <v>410</v>
      </c>
      <c r="B59" s="10" t="s">
        <v>92</v>
      </c>
      <c r="C59" s="113" t="s">
        <v>93</v>
      </c>
      <c r="D59" s="7">
        <v>54531.7</v>
      </c>
      <c r="E59" s="7"/>
      <c r="F59" s="7">
        <f>SUM(D59:E59)</f>
        <v>54531.7</v>
      </c>
      <c r="G59" s="7">
        <v>54531.7</v>
      </c>
      <c r="H59" s="7"/>
      <c r="I59" s="7">
        <f>SUM(G59:H59)</f>
        <v>54531.7</v>
      </c>
      <c r="J59" s="7">
        <v>57226.8</v>
      </c>
      <c r="K59" s="7">
        <v>-5659.8</v>
      </c>
      <c r="L59" s="7">
        <f>SUM(J59:K59)</f>
        <v>51567</v>
      </c>
    </row>
    <row r="60" spans="1:12" s="160" customFormat="1" ht="15.75" outlineLevel="5" x14ac:dyDescent="0.25">
      <c r="A60" s="5" t="s">
        <v>423</v>
      </c>
      <c r="B60" s="5"/>
      <c r="C60" s="114" t="s">
        <v>424</v>
      </c>
      <c r="D60" s="4">
        <f>D61+D62+D63+D64</f>
        <v>23543.3</v>
      </c>
      <c r="E60" s="4">
        <f t="shared" ref="E60:F60" si="123">E61+E62+E63+E64</f>
        <v>99.3</v>
      </c>
      <c r="F60" s="4">
        <f t="shared" si="123"/>
        <v>23642.6</v>
      </c>
      <c r="G60" s="4">
        <f>G61+G62+G63+G64</f>
        <v>23543.3</v>
      </c>
      <c r="H60" s="4">
        <f t="shared" ref="H60" si="124">H61+H62+H63+H64</f>
        <v>99.3</v>
      </c>
      <c r="I60" s="4">
        <f t="shared" ref="I60" si="125">I61+I62+I63+I64</f>
        <v>23642.6</v>
      </c>
      <c r="J60" s="4">
        <f>J61+J62+J63+J64</f>
        <v>23543.3</v>
      </c>
      <c r="K60" s="4">
        <f t="shared" ref="K60" si="126">K61+K62+K63+K64</f>
        <v>99.3</v>
      </c>
      <c r="L60" s="4">
        <f t="shared" ref="L60" si="127">L61+L62+L63+L64</f>
        <v>23642.6</v>
      </c>
    </row>
    <row r="61" spans="1:12" s="160" customFormat="1" ht="31.5" outlineLevel="7" x14ac:dyDescent="0.25">
      <c r="A61" s="10" t="s">
        <v>423</v>
      </c>
      <c r="B61" s="10" t="s">
        <v>11</v>
      </c>
      <c r="C61" s="113" t="s">
        <v>12</v>
      </c>
      <c r="D61" s="7">
        <v>5808</v>
      </c>
      <c r="E61" s="7"/>
      <c r="F61" s="7">
        <f t="shared" ref="F61:F64" si="128">SUM(D61:E61)</f>
        <v>5808</v>
      </c>
      <c r="G61" s="7">
        <v>5808</v>
      </c>
      <c r="H61" s="7"/>
      <c r="I61" s="7">
        <f t="shared" ref="I61:I64" si="129">SUM(G61:H61)</f>
        <v>5808</v>
      </c>
      <c r="J61" s="7">
        <v>5808</v>
      </c>
      <c r="K61" s="7"/>
      <c r="L61" s="7">
        <f t="shared" ref="L61:L64" si="130">SUM(J61:K61)</f>
        <v>5808</v>
      </c>
    </row>
    <row r="62" spans="1:12" s="160" customFormat="1" ht="15.75" outlineLevel="7" x14ac:dyDescent="0.25">
      <c r="A62" s="10" t="s">
        <v>423</v>
      </c>
      <c r="B62" s="10" t="s">
        <v>33</v>
      </c>
      <c r="C62" s="113" t="s">
        <v>34</v>
      </c>
      <c r="D62" s="7">
        <v>341.7</v>
      </c>
      <c r="E62" s="7"/>
      <c r="F62" s="7">
        <f t="shared" si="128"/>
        <v>341.7</v>
      </c>
      <c r="G62" s="7">
        <v>341.7</v>
      </c>
      <c r="H62" s="7"/>
      <c r="I62" s="7">
        <f t="shared" si="129"/>
        <v>341.7</v>
      </c>
      <c r="J62" s="7">
        <v>341.7</v>
      </c>
      <c r="K62" s="7"/>
      <c r="L62" s="7">
        <f t="shared" si="130"/>
        <v>341.7</v>
      </c>
    </row>
    <row r="63" spans="1:12" s="160" customFormat="1" ht="31.5" outlineLevel="7" x14ac:dyDescent="0.25">
      <c r="A63" s="10" t="s">
        <v>423</v>
      </c>
      <c r="B63" s="10" t="s">
        <v>92</v>
      </c>
      <c r="C63" s="113" t="s">
        <v>93</v>
      </c>
      <c r="D63" s="7">
        <v>9268.9</v>
      </c>
      <c r="E63" s="7">
        <v>99.3</v>
      </c>
      <c r="F63" s="7">
        <f t="shared" si="128"/>
        <v>9368.1999999999989</v>
      </c>
      <c r="G63" s="7">
        <v>9268.9</v>
      </c>
      <c r="H63" s="7">
        <v>99.3</v>
      </c>
      <c r="I63" s="7">
        <f t="shared" si="129"/>
        <v>9368.1999999999989</v>
      </c>
      <c r="J63" s="7">
        <v>9268.9</v>
      </c>
      <c r="K63" s="7">
        <v>99.3</v>
      </c>
      <c r="L63" s="7">
        <f t="shared" si="130"/>
        <v>9368.1999999999989</v>
      </c>
    </row>
    <row r="64" spans="1:12" s="160" customFormat="1" ht="15.75" outlineLevel="7" x14ac:dyDescent="0.25">
      <c r="A64" s="10" t="s">
        <v>423</v>
      </c>
      <c r="B64" s="10" t="s">
        <v>27</v>
      </c>
      <c r="C64" s="113" t="s">
        <v>28</v>
      </c>
      <c r="D64" s="7">
        <v>8124.7</v>
      </c>
      <c r="E64" s="7"/>
      <c r="F64" s="7">
        <f t="shared" si="128"/>
        <v>8124.7</v>
      </c>
      <c r="G64" s="7">
        <v>8124.7</v>
      </c>
      <c r="H64" s="7"/>
      <c r="I64" s="7">
        <f t="shared" si="129"/>
        <v>8124.7</v>
      </c>
      <c r="J64" s="7">
        <v>8124.7</v>
      </c>
      <c r="K64" s="7"/>
      <c r="L64" s="7">
        <f t="shared" si="130"/>
        <v>8124.7</v>
      </c>
    </row>
    <row r="65" spans="1:12" s="160" customFormat="1" ht="31.5" outlineLevel="7" x14ac:dyDescent="0.25">
      <c r="A65" s="5" t="s">
        <v>404</v>
      </c>
      <c r="B65" s="5"/>
      <c r="C65" s="114" t="s">
        <v>405</v>
      </c>
      <c r="D65" s="4">
        <f>D66+D67+D68+D69+D70</f>
        <v>1079801.3</v>
      </c>
      <c r="E65" s="4">
        <f t="shared" ref="E65:F65" si="131">E66+E67+E68+E69+E70</f>
        <v>2414.5</v>
      </c>
      <c r="F65" s="4">
        <f t="shared" si="131"/>
        <v>1082215.8</v>
      </c>
      <c r="G65" s="4">
        <f t="shared" ref="G65:J65" si="132">G66+G67+G68+G69+G70</f>
        <v>1082474.5</v>
      </c>
      <c r="H65" s="4">
        <f t="shared" ref="H65" si="133">H66+H67+H68+H69+H70</f>
        <v>9672.2999999999993</v>
      </c>
      <c r="I65" s="4">
        <f t="shared" ref="I65" si="134">I66+I67+I68+I69+I70</f>
        <v>1092146.8</v>
      </c>
      <c r="J65" s="4">
        <f t="shared" si="132"/>
        <v>1085855.7000000002</v>
      </c>
      <c r="K65" s="4">
        <f t="shared" ref="K65" si="135">K66+K67+K68+K69+K70</f>
        <v>9684.2000000000007</v>
      </c>
      <c r="L65" s="4">
        <f t="shared" ref="L65" si="136">L66+L67+L68+L69+L70</f>
        <v>1095539.9000000001</v>
      </c>
    </row>
    <row r="66" spans="1:12" s="160" customFormat="1" ht="47.25" outlineLevel="7" x14ac:dyDescent="0.25">
      <c r="A66" s="10" t="s">
        <v>404</v>
      </c>
      <c r="B66" s="10" t="s">
        <v>8</v>
      </c>
      <c r="C66" s="113" t="s">
        <v>9</v>
      </c>
      <c r="D66" s="180">
        <v>15520.2</v>
      </c>
      <c r="E66" s="7">
        <v>36.200000000000003</v>
      </c>
      <c r="F66" s="7">
        <f t="shared" ref="F66:F70" si="137">SUM(D66:E66)</f>
        <v>15556.400000000001</v>
      </c>
      <c r="G66" s="180">
        <v>15528.5</v>
      </c>
      <c r="H66" s="7"/>
      <c r="I66" s="7">
        <f t="shared" ref="I66:I70" si="138">SUM(G66:H66)</f>
        <v>15528.5</v>
      </c>
      <c r="J66" s="180">
        <v>15547.9</v>
      </c>
      <c r="K66" s="7"/>
      <c r="L66" s="7">
        <f t="shared" ref="L66:L70" si="139">SUM(J66:K66)</f>
        <v>15547.9</v>
      </c>
    </row>
    <row r="67" spans="1:12" s="160" customFormat="1" ht="31.5" outlineLevel="7" x14ac:dyDescent="0.25">
      <c r="A67" s="10" t="s">
        <v>404</v>
      </c>
      <c r="B67" s="10" t="s">
        <v>11</v>
      </c>
      <c r="C67" s="113" t="s">
        <v>12</v>
      </c>
      <c r="D67" s="180">
        <v>57.7</v>
      </c>
      <c r="E67" s="7"/>
      <c r="F67" s="7">
        <f t="shared" si="137"/>
        <v>57.7</v>
      </c>
      <c r="G67" s="180">
        <v>56.2</v>
      </c>
      <c r="H67" s="7"/>
      <c r="I67" s="7">
        <f t="shared" si="138"/>
        <v>56.2</v>
      </c>
      <c r="J67" s="180">
        <v>53.2</v>
      </c>
      <c r="K67" s="7"/>
      <c r="L67" s="7">
        <f t="shared" si="139"/>
        <v>53.2</v>
      </c>
    </row>
    <row r="68" spans="1:12" s="160" customFormat="1" ht="15.75" outlineLevel="7" x14ac:dyDescent="0.25">
      <c r="A68" s="10" t="s">
        <v>404</v>
      </c>
      <c r="B68" s="10" t="s">
        <v>33</v>
      </c>
      <c r="C68" s="113" t="s">
        <v>34</v>
      </c>
      <c r="D68" s="180">
        <v>3245</v>
      </c>
      <c r="E68" s="7"/>
      <c r="F68" s="7">
        <f t="shared" si="137"/>
        <v>3245</v>
      </c>
      <c r="G68" s="180">
        <v>3065</v>
      </c>
      <c r="H68" s="7"/>
      <c r="I68" s="7">
        <f t="shared" si="138"/>
        <v>3065</v>
      </c>
      <c r="J68" s="180">
        <v>3015</v>
      </c>
      <c r="K68" s="7"/>
      <c r="L68" s="7">
        <f t="shared" si="139"/>
        <v>3015</v>
      </c>
    </row>
    <row r="69" spans="1:12" s="160" customFormat="1" ht="31.5" outlineLevel="7" x14ac:dyDescent="0.25">
      <c r="A69" s="10" t="s">
        <v>404</v>
      </c>
      <c r="B69" s="10" t="s">
        <v>92</v>
      </c>
      <c r="C69" s="113" t="s">
        <v>93</v>
      </c>
      <c r="D69" s="180">
        <v>1029994.4</v>
      </c>
      <c r="E69" s="7">
        <f>2414.5-36.2</f>
        <v>2378.3000000000002</v>
      </c>
      <c r="F69" s="7">
        <f t="shared" si="137"/>
        <v>1032372.7000000001</v>
      </c>
      <c r="G69" s="180">
        <v>1032840.7999999999</v>
      </c>
      <c r="H69" s="7">
        <v>9672.2999999999993</v>
      </c>
      <c r="I69" s="7">
        <f t="shared" si="138"/>
        <v>1042513.1</v>
      </c>
      <c r="J69" s="180">
        <v>1036255.6000000001</v>
      </c>
      <c r="K69" s="7">
        <v>9684.2000000000007</v>
      </c>
      <c r="L69" s="7">
        <f t="shared" si="139"/>
        <v>1045939.8</v>
      </c>
    </row>
    <row r="70" spans="1:12" s="160" customFormat="1" ht="15.75" outlineLevel="7" x14ac:dyDescent="0.25">
      <c r="A70" s="10" t="s">
        <v>404</v>
      </c>
      <c r="B70" s="10" t="s">
        <v>27</v>
      </c>
      <c r="C70" s="113" t="s">
        <v>28</v>
      </c>
      <c r="D70" s="180">
        <v>30984</v>
      </c>
      <c r="E70" s="7"/>
      <c r="F70" s="7">
        <f t="shared" si="137"/>
        <v>30984</v>
      </c>
      <c r="G70" s="180">
        <v>30984</v>
      </c>
      <c r="H70" s="7"/>
      <c r="I70" s="7">
        <f t="shared" si="138"/>
        <v>30984</v>
      </c>
      <c r="J70" s="180">
        <v>30984</v>
      </c>
      <c r="K70" s="7"/>
      <c r="L70" s="7">
        <f t="shared" si="139"/>
        <v>30984</v>
      </c>
    </row>
    <row r="71" spans="1:12" s="160" customFormat="1" ht="78.75" outlineLevel="5" x14ac:dyDescent="0.25">
      <c r="A71" s="5" t="s">
        <v>439</v>
      </c>
      <c r="B71" s="5"/>
      <c r="C71" s="112" t="s">
        <v>440</v>
      </c>
      <c r="D71" s="4">
        <f>D72</f>
        <v>4716.6000000000004</v>
      </c>
      <c r="E71" s="4">
        <f t="shared" ref="E71:F71" si="140">E72</f>
        <v>0</v>
      </c>
      <c r="F71" s="4">
        <f t="shared" si="140"/>
        <v>4716.6000000000004</v>
      </c>
      <c r="G71" s="4">
        <f>G72</f>
        <v>4716.6000000000004</v>
      </c>
      <c r="H71" s="4">
        <f t="shared" ref="H71" si="141">H72</f>
        <v>0</v>
      </c>
      <c r="I71" s="4">
        <f t="shared" ref="I71" si="142">I72</f>
        <v>4716.6000000000004</v>
      </c>
      <c r="J71" s="4">
        <f>J72</f>
        <v>4716.6000000000004</v>
      </c>
      <c r="K71" s="4">
        <f t="shared" ref="K71" si="143">K72</f>
        <v>0</v>
      </c>
      <c r="L71" s="4">
        <f t="shared" ref="L71" si="144">L72</f>
        <v>4716.6000000000004</v>
      </c>
    </row>
    <row r="72" spans="1:12" s="160" customFormat="1" ht="31.5" outlineLevel="7" x14ac:dyDescent="0.25">
      <c r="A72" s="10" t="s">
        <v>439</v>
      </c>
      <c r="B72" s="10" t="s">
        <v>92</v>
      </c>
      <c r="C72" s="113" t="s">
        <v>93</v>
      </c>
      <c r="D72" s="7">
        <v>4716.6000000000004</v>
      </c>
      <c r="E72" s="7"/>
      <c r="F72" s="7">
        <f>SUM(D72:E72)</f>
        <v>4716.6000000000004</v>
      </c>
      <c r="G72" s="7">
        <v>4716.6000000000004</v>
      </c>
      <c r="H72" s="7"/>
      <c r="I72" s="7">
        <f>SUM(G72:H72)</f>
        <v>4716.6000000000004</v>
      </c>
      <c r="J72" s="7">
        <v>4716.6000000000004</v>
      </c>
      <c r="K72" s="7"/>
      <c r="L72" s="7">
        <f>SUM(J72:K72)</f>
        <v>4716.6000000000004</v>
      </c>
    </row>
    <row r="73" spans="1:12" s="161" customFormat="1" ht="173.25" outlineLevel="5" x14ac:dyDescent="0.25">
      <c r="A73" s="5" t="s">
        <v>414</v>
      </c>
      <c r="B73" s="5"/>
      <c r="C73" s="112" t="s">
        <v>593</v>
      </c>
      <c r="D73" s="4">
        <f>D74</f>
        <v>417.56</v>
      </c>
      <c r="E73" s="4">
        <f t="shared" ref="E73:F73" si="145">E74</f>
        <v>0</v>
      </c>
      <c r="F73" s="4">
        <f t="shared" si="145"/>
        <v>417.56</v>
      </c>
      <c r="G73" s="4">
        <f>G74</f>
        <v>419.81</v>
      </c>
      <c r="H73" s="4">
        <f t="shared" ref="H73" si="146">H74</f>
        <v>0</v>
      </c>
      <c r="I73" s="4">
        <f t="shared" ref="I73" si="147">I74</f>
        <v>419.81</v>
      </c>
      <c r="J73" s="4">
        <f>J74</f>
        <v>426.55</v>
      </c>
      <c r="K73" s="4">
        <f t="shared" ref="K73" si="148">K74</f>
        <v>0</v>
      </c>
      <c r="L73" s="4">
        <f t="shared" ref="L73" si="149">L74</f>
        <v>426.55</v>
      </c>
    </row>
    <row r="74" spans="1:12" s="161" customFormat="1" ht="31.5" outlineLevel="7" x14ac:dyDescent="0.25">
      <c r="A74" s="10" t="s">
        <v>414</v>
      </c>
      <c r="B74" s="10" t="s">
        <v>92</v>
      </c>
      <c r="C74" s="113" t="s">
        <v>93</v>
      </c>
      <c r="D74" s="103">
        <v>417.56</v>
      </c>
      <c r="E74" s="7"/>
      <c r="F74" s="7">
        <f>SUM(D74:E74)</f>
        <v>417.56</v>
      </c>
      <c r="G74" s="103">
        <v>419.81</v>
      </c>
      <c r="H74" s="7"/>
      <c r="I74" s="7">
        <f>SUM(G74:H74)</f>
        <v>419.81</v>
      </c>
      <c r="J74" s="103">
        <v>426.55</v>
      </c>
      <c r="K74" s="7"/>
      <c r="L74" s="7">
        <f>SUM(J74:K74)</f>
        <v>426.55</v>
      </c>
    </row>
    <row r="75" spans="1:12" s="160" customFormat="1" ht="173.25" outlineLevel="5" x14ac:dyDescent="0.25">
      <c r="A75" s="5" t="s">
        <v>414</v>
      </c>
      <c r="B75" s="5"/>
      <c r="C75" s="112" t="s">
        <v>594</v>
      </c>
      <c r="D75" s="4">
        <f>D76</f>
        <v>5149.8999999999996</v>
      </c>
      <c r="E75" s="4">
        <f t="shared" ref="E75:F75" si="150">E76</f>
        <v>0</v>
      </c>
      <c r="F75" s="4">
        <f t="shared" si="150"/>
        <v>5149.8999999999996</v>
      </c>
      <c r="G75" s="4">
        <f>G76</f>
        <v>5177.6000000000004</v>
      </c>
      <c r="H75" s="4">
        <f t="shared" ref="H75" si="151">H76</f>
        <v>0</v>
      </c>
      <c r="I75" s="4">
        <f t="shared" ref="I75" si="152">I76</f>
        <v>5177.6000000000004</v>
      </c>
      <c r="J75" s="4">
        <f>J76</f>
        <v>5260.7</v>
      </c>
      <c r="K75" s="4">
        <f t="shared" ref="K75" si="153">K76</f>
        <v>0</v>
      </c>
      <c r="L75" s="4">
        <f t="shared" ref="L75" si="154">L76</f>
        <v>5260.7</v>
      </c>
    </row>
    <row r="76" spans="1:12" s="160" customFormat="1" ht="31.5" outlineLevel="7" x14ac:dyDescent="0.25">
      <c r="A76" s="10" t="s">
        <v>414</v>
      </c>
      <c r="B76" s="10" t="s">
        <v>92</v>
      </c>
      <c r="C76" s="113" t="s">
        <v>93</v>
      </c>
      <c r="D76" s="7">
        <v>5149.8999999999996</v>
      </c>
      <c r="E76" s="7"/>
      <c r="F76" s="7">
        <f>SUM(D76:E76)</f>
        <v>5149.8999999999996</v>
      </c>
      <c r="G76" s="7">
        <v>5177.6000000000004</v>
      </c>
      <c r="H76" s="7"/>
      <c r="I76" s="7">
        <f>SUM(G76:H76)</f>
        <v>5177.6000000000004</v>
      </c>
      <c r="J76" s="7">
        <v>5260.7</v>
      </c>
      <c r="K76" s="7"/>
      <c r="L76" s="7">
        <f>SUM(J76:K76)</f>
        <v>5260.7</v>
      </c>
    </row>
    <row r="77" spans="1:12" s="160" customFormat="1" ht="47.25" outlineLevel="5" x14ac:dyDescent="0.25">
      <c r="A77" s="5" t="s">
        <v>412</v>
      </c>
      <c r="B77" s="5"/>
      <c r="C77" s="114" t="s">
        <v>413</v>
      </c>
      <c r="D77" s="4">
        <f>D78</f>
        <v>84697.9</v>
      </c>
      <c r="E77" s="4">
        <f t="shared" ref="E77:F77" si="155">E78</f>
        <v>0</v>
      </c>
      <c r="F77" s="4">
        <f t="shared" si="155"/>
        <v>84697.9</v>
      </c>
      <c r="G77" s="4">
        <f>G78</f>
        <v>80408.5</v>
      </c>
      <c r="H77" s="4">
        <f t="shared" ref="H77" si="156">H78</f>
        <v>0</v>
      </c>
      <c r="I77" s="4">
        <f t="shared" ref="I77" si="157">I78</f>
        <v>80408.5</v>
      </c>
      <c r="J77" s="4">
        <f>J78</f>
        <v>79633.899999999994</v>
      </c>
      <c r="K77" s="4">
        <f t="shared" ref="K77" si="158">K78</f>
        <v>0</v>
      </c>
      <c r="L77" s="4">
        <f t="shared" ref="L77" si="159">L78</f>
        <v>79633.899999999994</v>
      </c>
    </row>
    <row r="78" spans="1:12" s="160" customFormat="1" ht="31.5" outlineLevel="7" x14ac:dyDescent="0.25">
      <c r="A78" s="10" t="s">
        <v>412</v>
      </c>
      <c r="B78" s="10" t="s">
        <v>92</v>
      </c>
      <c r="C78" s="113" t="s">
        <v>93</v>
      </c>
      <c r="D78" s="7">
        <v>84697.9</v>
      </c>
      <c r="E78" s="7"/>
      <c r="F78" s="7">
        <f>SUM(D78:E78)</f>
        <v>84697.9</v>
      </c>
      <c r="G78" s="7">
        <v>80408.5</v>
      </c>
      <c r="H78" s="7"/>
      <c r="I78" s="7">
        <f>SUM(G78:H78)</f>
        <v>80408.5</v>
      </c>
      <c r="J78" s="7">
        <v>79633.899999999994</v>
      </c>
      <c r="K78" s="7"/>
      <c r="L78" s="7">
        <f>SUM(J78:K78)</f>
        <v>79633.899999999994</v>
      </c>
    </row>
    <row r="79" spans="1:12" ht="31.5" outlineLevel="2" x14ac:dyDescent="0.25">
      <c r="A79" s="5" t="s">
        <v>205</v>
      </c>
      <c r="B79" s="5"/>
      <c r="C79" s="114" t="s">
        <v>206</v>
      </c>
      <c r="D79" s="4">
        <f>D80+D90+D98+D104+D108</f>
        <v>210095.2</v>
      </c>
      <c r="E79" s="4">
        <f t="shared" ref="E79:F79" si="160">E80+E90+E98+E104+E108</f>
        <v>413.02924999999999</v>
      </c>
      <c r="F79" s="4">
        <f t="shared" si="160"/>
        <v>210508.22925</v>
      </c>
      <c r="G79" s="4">
        <f t="shared" ref="G79:J79" si="161">G80+G90+G98+G104+G108</f>
        <v>200879.6</v>
      </c>
      <c r="H79" s="4">
        <f t="shared" ref="H79" si="162">H80+H90+H98+H104+H108</f>
        <v>0</v>
      </c>
      <c r="I79" s="4">
        <f t="shared" ref="I79" si="163">I80+I90+I98+I104+I108</f>
        <v>200879.6</v>
      </c>
      <c r="J79" s="4">
        <f t="shared" si="161"/>
        <v>200647.5</v>
      </c>
      <c r="K79" s="4">
        <f t="shared" ref="K79" si="164">K80+K90+K98+K104+K108</f>
        <v>0</v>
      </c>
      <c r="L79" s="4">
        <f t="shared" ref="L79" si="165">L80+L90+L98+L104+L108</f>
        <v>200647.5</v>
      </c>
    </row>
    <row r="80" spans="1:12" ht="31.5" outlineLevel="3" x14ac:dyDescent="0.25">
      <c r="A80" s="5" t="s">
        <v>302</v>
      </c>
      <c r="B80" s="5"/>
      <c r="C80" s="114" t="s">
        <v>303</v>
      </c>
      <c r="D80" s="4">
        <f>D81</f>
        <v>1610</v>
      </c>
      <c r="E80" s="4">
        <f t="shared" ref="E80:F80" si="166">E81</f>
        <v>413.02924999999999</v>
      </c>
      <c r="F80" s="4">
        <f t="shared" si="166"/>
        <v>2023.02925</v>
      </c>
      <c r="G80" s="4">
        <f>G81</f>
        <v>1510</v>
      </c>
      <c r="H80" s="4">
        <f t="shared" ref="H80" si="167">H81</f>
        <v>0</v>
      </c>
      <c r="I80" s="4">
        <f t="shared" ref="I80" si="168">I81</f>
        <v>1510</v>
      </c>
      <c r="J80" s="4">
        <f>J81</f>
        <v>1610</v>
      </c>
      <c r="K80" s="4">
        <f t="shared" ref="K80" si="169">K81</f>
        <v>0</v>
      </c>
      <c r="L80" s="4">
        <f t="shared" ref="L80" si="170">L81</f>
        <v>1610</v>
      </c>
    </row>
    <row r="81" spans="1:12" ht="31.5" outlineLevel="4" x14ac:dyDescent="0.25">
      <c r="A81" s="5" t="s">
        <v>304</v>
      </c>
      <c r="B81" s="5"/>
      <c r="C81" s="114" t="s">
        <v>614</v>
      </c>
      <c r="D81" s="4">
        <f>D82+D84+D86</f>
        <v>1610</v>
      </c>
      <c r="E81" s="4">
        <f>E82+E84+E86+E88</f>
        <v>413.02924999999999</v>
      </c>
      <c r="F81" s="4">
        <f t="shared" ref="F81:L81" si="171">F82+F84+F86+F88</f>
        <v>2023.02925</v>
      </c>
      <c r="G81" s="4">
        <f t="shared" si="171"/>
        <v>1510</v>
      </c>
      <c r="H81" s="4">
        <f t="shared" si="171"/>
        <v>0</v>
      </c>
      <c r="I81" s="4">
        <f t="shared" si="171"/>
        <v>1510</v>
      </c>
      <c r="J81" s="4">
        <f t="shared" si="171"/>
        <v>1610</v>
      </c>
      <c r="K81" s="4">
        <f t="shared" si="171"/>
        <v>0</v>
      </c>
      <c r="L81" s="4">
        <f t="shared" si="171"/>
        <v>1610</v>
      </c>
    </row>
    <row r="82" spans="1:12" ht="31.5" outlineLevel="5" x14ac:dyDescent="0.25">
      <c r="A82" s="5" t="s">
        <v>305</v>
      </c>
      <c r="B82" s="5"/>
      <c r="C82" s="114" t="s">
        <v>14</v>
      </c>
      <c r="D82" s="4">
        <f>D83</f>
        <v>150</v>
      </c>
      <c r="E82" s="4">
        <f t="shared" ref="E82:F82" si="172">E83</f>
        <v>0</v>
      </c>
      <c r="F82" s="4">
        <f t="shared" si="172"/>
        <v>150</v>
      </c>
      <c r="G82" s="4">
        <f>G83</f>
        <v>150</v>
      </c>
      <c r="H82" s="4">
        <f t="shared" ref="H82" si="173">H83</f>
        <v>0</v>
      </c>
      <c r="I82" s="4">
        <f t="shared" ref="I82" si="174">I83</f>
        <v>150</v>
      </c>
      <c r="J82" s="4">
        <f>J83</f>
        <v>150</v>
      </c>
      <c r="K82" s="4">
        <f t="shared" ref="K82" si="175">K83</f>
        <v>0</v>
      </c>
      <c r="L82" s="4">
        <f t="shared" ref="L82" si="176">L83</f>
        <v>150</v>
      </c>
    </row>
    <row r="83" spans="1:12" ht="31.5" outlineLevel="7" x14ac:dyDescent="0.25">
      <c r="A83" s="10" t="s">
        <v>305</v>
      </c>
      <c r="B83" s="10" t="s">
        <v>11</v>
      </c>
      <c r="C83" s="113" t="s">
        <v>12</v>
      </c>
      <c r="D83" s="7">
        <v>150</v>
      </c>
      <c r="E83" s="7"/>
      <c r="F83" s="7">
        <f>SUM(D83:E83)</f>
        <v>150</v>
      </c>
      <c r="G83" s="7">
        <v>150</v>
      </c>
      <c r="H83" s="7"/>
      <c r="I83" s="7">
        <f>SUM(G83:H83)</f>
        <v>150</v>
      </c>
      <c r="J83" s="7">
        <v>150</v>
      </c>
      <c r="K83" s="7"/>
      <c r="L83" s="7">
        <f>SUM(J83:K83)</f>
        <v>150</v>
      </c>
    </row>
    <row r="84" spans="1:12" ht="15.75" outlineLevel="5" x14ac:dyDescent="0.25">
      <c r="A84" s="5" t="s">
        <v>474</v>
      </c>
      <c r="B84" s="5"/>
      <c r="C84" s="114" t="s">
        <v>475</v>
      </c>
      <c r="D84" s="4">
        <f>D85</f>
        <v>1200</v>
      </c>
      <c r="E84" s="4">
        <f t="shared" ref="E84:F84" si="177">E85</f>
        <v>0</v>
      </c>
      <c r="F84" s="4">
        <f t="shared" si="177"/>
        <v>1200</v>
      </c>
      <c r="G84" s="4">
        <f>G85</f>
        <v>1100</v>
      </c>
      <c r="H84" s="4">
        <f t="shared" ref="H84" si="178">H85</f>
        <v>0</v>
      </c>
      <c r="I84" s="4">
        <f t="shared" ref="I84" si="179">I85</f>
        <v>1100</v>
      </c>
      <c r="J84" s="4">
        <f>J85</f>
        <v>1200</v>
      </c>
      <c r="K84" s="4">
        <f t="shared" ref="K84" si="180">K85</f>
        <v>0</v>
      </c>
      <c r="L84" s="4">
        <f t="shared" ref="L84" si="181">L85</f>
        <v>1200</v>
      </c>
    </row>
    <row r="85" spans="1:12" ht="31.5" outlineLevel="7" x14ac:dyDescent="0.25">
      <c r="A85" s="10" t="s">
        <v>474</v>
      </c>
      <c r="B85" s="10" t="s">
        <v>11</v>
      </c>
      <c r="C85" s="113" t="s">
        <v>12</v>
      </c>
      <c r="D85" s="7">
        <v>1200</v>
      </c>
      <c r="E85" s="7"/>
      <c r="F85" s="7">
        <f>SUM(D85:E85)</f>
        <v>1200</v>
      </c>
      <c r="G85" s="7">
        <v>1100</v>
      </c>
      <c r="H85" s="7"/>
      <c r="I85" s="7">
        <f>SUM(G85:H85)</f>
        <v>1100</v>
      </c>
      <c r="J85" s="7">
        <v>1200</v>
      </c>
      <c r="K85" s="7"/>
      <c r="L85" s="7">
        <f>SUM(J85:K85)</f>
        <v>1200</v>
      </c>
    </row>
    <row r="86" spans="1:12" ht="31.5" outlineLevel="5" x14ac:dyDescent="0.25">
      <c r="A86" s="5" t="s">
        <v>476</v>
      </c>
      <c r="B86" s="5"/>
      <c r="C86" s="114" t="s">
        <v>477</v>
      </c>
      <c r="D86" s="4">
        <f>D87</f>
        <v>260</v>
      </c>
      <c r="E86" s="4">
        <f t="shared" ref="E86:F86" si="182">E87</f>
        <v>0</v>
      </c>
      <c r="F86" s="4">
        <f t="shared" si="182"/>
        <v>260</v>
      </c>
      <c r="G86" s="4">
        <f>G87</f>
        <v>260</v>
      </c>
      <c r="H86" s="4">
        <f t="shared" ref="H86" si="183">H87</f>
        <v>0</v>
      </c>
      <c r="I86" s="4">
        <f t="shared" ref="I86" si="184">I87</f>
        <v>260</v>
      </c>
      <c r="J86" s="4">
        <f>J87</f>
        <v>260</v>
      </c>
      <c r="K86" s="4">
        <f t="shared" ref="K86" si="185">K87</f>
        <v>0</v>
      </c>
      <c r="L86" s="4">
        <f t="shared" ref="L86" si="186">L87</f>
        <v>260</v>
      </c>
    </row>
    <row r="87" spans="1:12" ht="31.5" outlineLevel="7" x14ac:dyDescent="0.25">
      <c r="A87" s="10" t="s">
        <v>476</v>
      </c>
      <c r="B87" s="10" t="s">
        <v>11</v>
      </c>
      <c r="C87" s="113" t="s">
        <v>12</v>
      </c>
      <c r="D87" s="7">
        <v>260</v>
      </c>
      <c r="E87" s="7"/>
      <c r="F87" s="7">
        <f>SUM(D87:E87)</f>
        <v>260</v>
      </c>
      <c r="G87" s="7">
        <v>260</v>
      </c>
      <c r="H87" s="7"/>
      <c r="I87" s="7">
        <f>SUM(G87:H87)</f>
        <v>260</v>
      </c>
      <c r="J87" s="7">
        <v>260</v>
      </c>
      <c r="K87" s="7"/>
      <c r="L87" s="7">
        <f>SUM(J87:K87)</f>
        <v>260</v>
      </c>
    </row>
    <row r="88" spans="1:12" ht="47.25" outlineLevel="7" x14ac:dyDescent="0.2">
      <c r="A88" s="5" t="s">
        <v>827</v>
      </c>
      <c r="B88" s="5"/>
      <c r="C88" s="19" t="s">
        <v>556</v>
      </c>
      <c r="D88" s="4"/>
      <c r="E88" s="4">
        <f t="shared" ref="E88:F88" si="187">E89</f>
        <v>413.02924999999999</v>
      </c>
      <c r="F88" s="4">
        <f t="shared" si="187"/>
        <v>413.02924999999999</v>
      </c>
      <c r="G88" s="7"/>
      <c r="H88" s="7"/>
      <c r="I88" s="7"/>
      <c r="J88" s="7"/>
      <c r="K88" s="7"/>
      <c r="L88" s="7"/>
    </row>
    <row r="89" spans="1:12" ht="31.5" outlineLevel="7" x14ac:dyDescent="0.2">
      <c r="A89" s="10" t="s">
        <v>827</v>
      </c>
      <c r="B89" s="10" t="s">
        <v>92</v>
      </c>
      <c r="C89" s="15" t="s">
        <v>93</v>
      </c>
      <c r="D89" s="4"/>
      <c r="E89" s="102">
        <v>413.02924999999999</v>
      </c>
      <c r="F89" s="102">
        <f t="shared" ref="F89" si="188">SUM(D89:E89)</f>
        <v>413.02924999999999</v>
      </c>
      <c r="G89" s="7"/>
      <c r="H89" s="7"/>
      <c r="I89" s="7"/>
      <c r="J89" s="7"/>
      <c r="K89" s="7"/>
      <c r="L89" s="7"/>
    </row>
    <row r="90" spans="1:12" ht="31.5" outlineLevel="3" x14ac:dyDescent="0.25">
      <c r="A90" s="5" t="s">
        <v>207</v>
      </c>
      <c r="B90" s="5"/>
      <c r="C90" s="114" t="s">
        <v>208</v>
      </c>
      <c r="D90" s="4">
        <f>D91</f>
        <v>1000</v>
      </c>
      <c r="E90" s="4">
        <f t="shared" ref="E90:F90" si="189">E91</f>
        <v>0</v>
      </c>
      <c r="F90" s="4">
        <f t="shared" si="189"/>
        <v>1000</v>
      </c>
      <c r="G90" s="4">
        <f t="shared" ref="G90:J90" si="190">G91</f>
        <v>900</v>
      </c>
      <c r="H90" s="4">
        <f t="shared" ref="H90" si="191">H91</f>
        <v>0</v>
      </c>
      <c r="I90" s="4">
        <f t="shared" ref="I90" si="192">I91</f>
        <v>900</v>
      </c>
      <c r="J90" s="4">
        <f t="shared" si="190"/>
        <v>900</v>
      </c>
      <c r="K90" s="4">
        <f t="shared" ref="K90" si="193">K91</f>
        <v>0</v>
      </c>
      <c r="L90" s="4">
        <f t="shared" ref="L90" si="194">L91</f>
        <v>900</v>
      </c>
    </row>
    <row r="91" spans="1:12" ht="47.25" outlineLevel="4" x14ac:dyDescent="0.25">
      <c r="A91" s="5" t="s">
        <v>209</v>
      </c>
      <c r="B91" s="5"/>
      <c r="C91" s="114" t="s">
        <v>796</v>
      </c>
      <c r="D91" s="4">
        <f>D92+D96</f>
        <v>1000</v>
      </c>
      <c r="E91" s="4">
        <f t="shared" ref="E91:F91" si="195">E92+E96</f>
        <v>0</v>
      </c>
      <c r="F91" s="4">
        <f t="shared" si="195"/>
        <v>1000</v>
      </c>
      <c r="G91" s="4">
        <f t="shared" ref="G91:J91" si="196">G92+G96</f>
        <v>900</v>
      </c>
      <c r="H91" s="4">
        <f t="shared" ref="H91" si="197">H92+H96</f>
        <v>0</v>
      </c>
      <c r="I91" s="4">
        <f t="shared" ref="I91" si="198">I92+I96</f>
        <v>900</v>
      </c>
      <c r="J91" s="4">
        <f t="shared" si="196"/>
        <v>900</v>
      </c>
      <c r="K91" s="4">
        <f t="shared" ref="K91" si="199">K92+K96</f>
        <v>0</v>
      </c>
      <c r="L91" s="4">
        <f t="shared" ref="L91" si="200">L92+L96</f>
        <v>900</v>
      </c>
    </row>
    <row r="92" spans="1:12" ht="31.5" outlineLevel="5" x14ac:dyDescent="0.25">
      <c r="A92" s="5" t="s">
        <v>444</v>
      </c>
      <c r="B92" s="5"/>
      <c r="C92" s="114" t="s">
        <v>445</v>
      </c>
      <c r="D92" s="4">
        <f>D93+D94+D95</f>
        <v>200</v>
      </c>
      <c r="E92" s="4">
        <f t="shared" ref="E92:F92" si="201">E93+E94+E95</f>
        <v>0</v>
      </c>
      <c r="F92" s="4">
        <f t="shared" si="201"/>
        <v>200</v>
      </c>
      <c r="G92" s="4">
        <f>G93+G94+G95</f>
        <v>200</v>
      </c>
      <c r="H92" s="4">
        <f t="shared" ref="H92" si="202">H93+H94+H95</f>
        <v>0</v>
      </c>
      <c r="I92" s="4">
        <f t="shared" ref="I92" si="203">I93+I94+I95</f>
        <v>200</v>
      </c>
      <c r="J92" s="4">
        <f>J93+J94+J95</f>
        <v>200</v>
      </c>
      <c r="K92" s="4">
        <f t="shared" ref="K92" si="204">K93+K94+K95</f>
        <v>0</v>
      </c>
      <c r="L92" s="4">
        <f t="shared" ref="L92" si="205">L93+L94+L95</f>
        <v>200</v>
      </c>
    </row>
    <row r="93" spans="1:12" ht="31.5" outlineLevel="7" x14ac:dyDescent="0.25">
      <c r="A93" s="10" t="s">
        <v>444</v>
      </c>
      <c r="B93" s="10" t="s">
        <v>11</v>
      </c>
      <c r="C93" s="113" t="s">
        <v>12</v>
      </c>
      <c r="D93" s="7">
        <v>100</v>
      </c>
      <c r="E93" s="7"/>
      <c r="F93" s="7">
        <f>SUM(D93:E93)</f>
        <v>100</v>
      </c>
      <c r="G93" s="7">
        <v>100</v>
      </c>
      <c r="H93" s="7"/>
      <c r="I93" s="7">
        <f>SUM(G93:H93)</f>
        <v>100</v>
      </c>
      <c r="J93" s="7">
        <v>100</v>
      </c>
      <c r="K93" s="7"/>
      <c r="L93" s="7">
        <f>SUM(J93:K93)</f>
        <v>100</v>
      </c>
    </row>
    <row r="94" spans="1:12" ht="31.5" outlineLevel="7" x14ac:dyDescent="0.25">
      <c r="A94" s="10" t="s">
        <v>444</v>
      </c>
      <c r="B94" s="10" t="s">
        <v>92</v>
      </c>
      <c r="C94" s="113" t="s">
        <v>93</v>
      </c>
      <c r="D94" s="7">
        <v>30</v>
      </c>
      <c r="E94" s="7"/>
      <c r="F94" s="7">
        <f>SUM(D94:E94)</f>
        <v>30</v>
      </c>
      <c r="G94" s="7">
        <v>30</v>
      </c>
      <c r="H94" s="7"/>
      <c r="I94" s="7">
        <f>SUM(G94:H94)</f>
        <v>30</v>
      </c>
      <c r="J94" s="7">
        <v>30</v>
      </c>
      <c r="K94" s="7"/>
      <c r="L94" s="7">
        <f>SUM(J94:K94)</f>
        <v>30</v>
      </c>
    </row>
    <row r="95" spans="1:12" ht="15.75" outlineLevel="7" x14ac:dyDescent="0.25">
      <c r="A95" s="10" t="s">
        <v>444</v>
      </c>
      <c r="B95" s="10" t="s">
        <v>27</v>
      </c>
      <c r="C95" s="113" t="s">
        <v>28</v>
      </c>
      <c r="D95" s="7">
        <v>70</v>
      </c>
      <c r="E95" s="7"/>
      <c r="F95" s="7">
        <f>SUM(D95:E95)</f>
        <v>70</v>
      </c>
      <c r="G95" s="7">
        <v>70</v>
      </c>
      <c r="H95" s="7"/>
      <c r="I95" s="7">
        <f>SUM(G95:H95)</f>
        <v>70</v>
      </c>
      <c r="J95" s="7">
        <v>70</v>
      </c>
      <c r="K95" s="7"/>
      <c r="L95" s="7">
        <f>SUM(J95:K95)</f>
        <v>70</v>
      </c>
    </row>
    <row r="96" spans="1:12" ht="15.75" outlineLevel="5" x14ac:dyDescent="0.25">
      <c r="A96" s="5" t="s">
        <v>210</v>
      </c>
      <c r="B96" s="5"/>
      <c r="C96" s="114" t="s">
        <v>623</v>
      </c>
      <c r="D96" s="4">
        <f>D97</f>
        <v>800</v>
      </c>
      <c r="E96" s="4">
        <f t="shared" ref="E96:F96" si="206">E97</f>
        <v>0</v>
      </c>
      <c r="F96" s="4">
        <f t="shared" si="206"/>
        <v>800</v>
      </c>
      <c r="G96" s="4">
        <f>G97</f>
        <v>700</v>
      </c>
      <c r="H96" s="4">
        <f t="shared" ref="H96" si="207">H97</f>
        <v>0</v>
      </c>
      <c r="I96" s="4">
        <f t="shared" ref="I96" si="208">I97</f>
        <v>700</v>
      </c>
      <c r="J96" s="4">
        <f>J97</f>
        <v>700</v>
      </c>
      <c r="K96" s="4">
        <f t="shared" ref="K96" si="209">K97</f>
        <v>0</v>
      </c>
      <c r="L96" s="4">
        <f t="shared" ref="L96" si="210">L97</f>
        <v>700</v>
      </c>
    </row>
    <row r="97" spans="1:12" ht="31.5" outlineLevel="7" x14ac:dyDescent="0.25">
      <c r="A97" s="10" t="s">
        <v>210</v>
      </c>
      <c r="B97" s="10" t="s">
        <v>11</v>
      </c>
      <c r="C97" s="113" t="s">
        <v>12</v>
      </c>
      <c r="D97" s="7">
        <v>800</v>
      </c>
      <c r="E97" s="7"/>
      <c r="F97" s="7">
        <f>SUM(D97:E97)</f>
        <v>800</v>
      </c>
      <c r="G97" s="7">
        <v>700</v>
      </c>
      <c r="H97" s="7"/>
      <c r="I97" s="7">
        <f>SUM(G97:H97)</f>
        <v>700</v>
      </c>
      <c r="J97" s="7">
        <v>700</v>
      </c>
      <c r="K97" s="7"/>
      <c r="L97" s="7">
        <f>SUM(J97:K97)</f>
        <v>700</v>
      </c>
    </row>
    <row r="98" spans="1:12" ht="31.5" outlineLevel="3" x14ac:dyDescent="0.25">
      <c r="A98" s="5" t="s">
        <v>460</v>
      </c>
      <c r="B98" s="5"/>
      <c r="C98" s="114" t="s">
        <v>461</v>
      </c>
      <c r="D98" s="4">
        <f>D99</f>
        <v>42900</v>
      </c>
      <c r="E98" s="4">
        <f t="shared" ref="E98:F98" si="211">E99</f>
        <v>0</v>
      </c>
      <c r="F98" s="4">
        <f t="shared" si="211"/>
        <v>42900</v>
      </c>
      <c r="G98" s="4">
        <f>G99</f>
        <v>42900</v>
      </c>
      <c r="H98" s="4">
        <f t="shared" ref="H98" si="212">H99</f>
        <v>0</v>
      </c>
      <c r="I98" s="4">
        <f t="shared" ref="I98" si="213">I99</f>
        <v>42900</v>
      </c>
      <c r="J98" s="4">
        <f>J99</f>
        <v>42900</v>
      </c>
      <c r="K98" s="4">
        <f t="shared" ref="K98" si="214">K99</f>
        <v>0</v>
      </c>
      <c r="L98" s="4">
        <f t="shared" ref="L98" si="215">L99</f>
        <v>42900</v>
      </c>
    </row>
    <row r="99" spans="1:12" ht="31.5" outlineLevel="4" x14ac:dyDescent="0.25">
      <c r="A99" s="5" t="s">
        <v>462</v>
      </c>
      <c r="B99" s="5"/>
      <c r="C99" s="114" t="s">
        <v>615</v>
      </c>
      <c r="D99" s="4">
        <f>D100+D102</f>
        <v>42900</v>
      </c>
      <c r="E99" s="4">
        <f t="shared" ref="E99:F99" si="216">E100+E102</f>
        <v>0</v>
      </c>
      <c r="F99" s="4">
        <f t="shared" si="216"/>
        <v>42900</v>
      </c>
      <c r="G99" s="4">
        <f>G100+G102</f>
        <v>42900</v>
      </c>
      <c r="H99" s="4">
        <f t="shared" ref="H99" si="217">H100+H102</f>
        <v>0</v>
      </c>
      <c r="I99" s="4">
        <f t="shared" ref="I99" si="218">I100+I102</f>
        <v>42900</v>
      </c>
      <c r="J99" s="4">
        <f>J100+J102</f>
        <v>42900</v>
      </c>
      <c r="K99" s="4">
        <f t="shared" ref="K99" si="219">K100+K102</f>
        <v>0</v>
      </c>
      <c r="L99" s="4">
        <f t="shared" ref="L99" si="220">L100+L102</f>
        <v>42900</v>
      </c>
    </row>
    <row r="100" spans="1:12" ht="47.25" outlineLevel="5" x14ac:dyDescent="0.25">
      <c r="A100" s="5" t="s">
        <v>463</v>
      </c>
      <c r="B100" s="5"/>
      <c r="C100" s="114" t="s">
        <v>553</v>
      </c>
      <c r="D100" s="4">
        <f>D101</f>
        <v>12900</v>
      </c>
      <c r="E100" s="4">
        <f t="shared" ref="E100:F100" si="221">E101</f>
        <v>0</v>
      </c>
      <c r="F100" s="4">
        <f t="shared" si="221"/>
        <v>12900</v>
      </c>
      <c r="G100" s="4">
        <f>G101</f>
        <v>12900</v>
      </c>
      <c r="H100" s="4">
        <f t="shared" ref="H100" si="222">H101</f>
        <v>0</v>
      </c>
      <c r="I100" s="4">
        <f t="shared" ref="I100" si="223">I101</f>
        <v>12900</v>
      </c>
      <c r="J100" s="4">
        <f>J101</f>
        <v>12900</v>
      </c>
      <c r="K100" s="4">
        <f t="shared" ref="K100" si="224">K101</f>
        <v>0</v>
      </c>
      <c r="L100" s="4">
        <f t="shared" ref="L100" si="225">L101</f>
        <v>12900</v>
      </c>
    </row>
    <row r="101" spans="1:12" ht="31.5" outlineLevel="7" x14ac:dyDescent="0.25">
      <c r="A101" s="10" t="s">
        <v>463</v>
      </c>
      <c r="B101" s="10" t="s">
        <v>92</v>
      </c>
      <c r="C101" s="113" t="s">
        <v>93</v>
      </c>
      <c r="D101" s="7">
        <v>12900</v>
      </c>
      <c r="E101" s="7"/>
      <c r="F101" s="7">
        <f>SUM(D101:E101)</f>
        <v>12900</v>
      </c>
      <c r="G101" s="7">
        <v>12900</v>
      </c>
      <c r="H101" s="7"/>
      <c r="I101" s="7">
        <f>SUM(G101:H101)</f>
        <v>12900</v>
      </c>
      <c r="J101" s="7">
        <v>12900</v>
      </c>
      <c r="K101" s="7"/>
      <c r="L101" s="7">
        <f>SUM(J101:K101)</f>
        <v>12900</v>
      </c>
    </row>
    <row r="102" spans="1:12" s="160" customFormat="1" ht="47.25" outlineLevel="5" x14ac:dyDescent="0.25">
      <c r="A102" s="5" t="s">
        <v>463</v>
      </c>
      <c r="B102" s="5"/>
      <c r="C102" s="114" t="s">
        <v>577</v>
      </c>
      <c r="D102" s="4">
        <f>D103</f>
        <v>30000</v>
      </c>
      <c r="E102" s="4">
        <f t="shared" ref="E102:F102" si="226">E103</f>
        <v>0</v>
      </c>
      <c r="F102" s="4">
        <f t="shared" si="226"/>
        <v>30000</v>
      </c>
      <c r="G102" s="4">
        <f>G103</f>
        <v>30000</v>
      </c>
      <c r="H102" s="4">
        <f t="shared" ref="H102" si="227">H103</f>
        <v>0</v>
      </c>
      <c r="I102" s="4">
        <f t="shared" ref="I102" si="228">I103</f>
        <v>30000</v>
      </c>
      <c r="J102" s="4">
        <f>J103</f>
        <v>30000</v>
      </c>
      <c r="K102" s="4">
        <f t="shared" ref="K102" si="229">K103</f>
        <v>0</v>
      </c>
      <c r="L102" s="4">
        <f t="shared" ref="L102" si="230">L103</f>
        <v>30000</v>
      </c>
    </row>
    <row r="103" spans="1:12" s="160" customFormat="1" ht="31.5" outlineLevel="7" x14ac:dyDescent="0.25">
      <c r="A103" s="10" t="s">
        <v>463</v>
      </c>
      <c r="B103" s="10" t="s">
        <v>92</v>
      </c>
      <c r="C103" s="113" t="s">
        <v>93</v>
      </c>
      <c r="D103" s="7">
        <v>30000</v>
      </c>
      <c r="E103" s="7"/>
      <c r="F103" s="7">
        <f>SUM(D103:E103)</f>
        <v>30000</v>
      </c>
      <c r="G103" s="7">
        <v>30000</v>
      </c>
      <c r="H103" s="7"/>
      <c r="I103" s="7">
        <f>SUM(G103:H103)</f>
        <v>30000</v>
      </c>
      <c r="J103" s="7">
        <v>30000</v>
      </c>
      <c r="K103" s="7"/>
      <c r="L103" s="7">
        <f>SUM(J103:K103)</f>
        <v>30000</v>
      </c>
    </row>
    <row r="104" spans="1:12" ht="31.5" outlineLevel="3" x14ac:dyDescent="0.25">
      <c r="A104" s="5" t="s">
        <v>450</v>
      </c>
      <c r="B104" s="5"/>
      <c r="C104" s="114" t="s">
        <v>451</v>
      </c>
      <c r="D104" s="4">
        <f t="shared" ref="D104:L106" si="231">D105</f>
        <v>500</v>
      </c>
      <c r="E104" s="4">
        <f t="shared" si="231"/>
        <v>0</v>
      </c>
      <c r="F104" s="4">
        <f t="shared" si="231"/>
        <v>500</v>
      </c>
      <c r="G104" s="4">
        <f t="shared" si="231"/>
        <v>400</v>
      </c>
      <c r="H104" s="4">
        <f t="shared" si="231"/>
        <v>0</v>
      </c>
      <c r="I104" s="4">
        <f t="shared" si="231"/>
        <v>400</v>
      </c>
      <c r="J104" s="4">
        <f t="shared" si="231"/>
        <v>400</v>
      </c>
      <c r="K104" s="4">
        <f t="shared" si="231"/>
        <v>0</v>
      </c>
      <c r="L104" s="4">
        <f t="shared" si="231"/>
        <v>400</v>
      </c>
    </row>
    <row r="105" spans="1:12" ht="47.25" outlineLevel="4" x14ac:dyDescent="0.25">
      <c r="A105" s="5" t="s">
        <v>452</v>
      </c>
      <c r="B105" s="5"/>
      <c r="C105" s="114" t="s">
        <v>453</v>
      </c>
      <c r="D105" s="4">
        <f t="shared" si="231"/>
        <v>500</v>
      </c>
      <c r="E105" s="4">
        <f t="shared" si="231"/>
        <v>0</v>
      </c>
      <c r="F105" s="4">
        <f t="shared" si="231"/>
        <v>500</v>
      </c>
      <c r="G105" s="4">
        <f t="shared" si="231"/>
        <v>400</v>
      </c>
      <c r="H105" s="4">
        <f t="shared" si="231"/>
        <v>0</v>
      </c>
      <c r="I105" s="4">
        <f t="shared" si="231"/>
        <v>400</v>
      </c>
      <c r="J105" s="4">
        <f t="shared" si="231"/>
        <v>400</v>
      </c>
      <c r="K105" s="4">
        <f t="shared" si="231"/>
        <v>0</v>
      </c>
      <c r="L105" s="4">
        <f t="shared" si="231"/>
        <v>400</v>
      </c>
    </row>
    <row r="106" spans="1:12" ht="15.75" outlineLevel="5" x14ac:dyDescent="0.25">
      <c r="A106" s="5" t="s">
        <v>454</v>
      </c>
      <c r="B106" s="5"/>
      <c r="C106" s="114" t="s">
        <v>455</v>
      </c>
      <c r="D106" s="4">
        <f t="shared" si="231"/>
        <v>500</v>
      </c>
      <c r="E106" s="4">
        <f t="shared" si="231"/>
        <v>0</v>
      </c>
      <c r="F106" s="4">
        <f t="shared" si="231"/>
        <v>500</v>
      </c>
      <c r="G106" s="4">
        <f t="shared" si="231"/>
        <v>400</v>
      </c>
      <c r="H106" s="4">
        <f t="shared" si="231"/>
        <v>0</v>
      </c>
      <c r="I106" s="4">
        <f t="shared" si="231"/>
        <v>400</v>
      </c>
      <c r="J106" s="4">
        <f t="shared" si="231"/>
        <v>400</v>
      </c>
      <c r="K106" s="4">
        <f t="shared" si="231"/>
        <v>0</v>
      </c>
      <c r="L106" s="4">
        <f t="shared" si="231"/>
        <v>400</v>
      </c>
    </row>
    <row r="107" spans="1:12" ht="31.5" outlineLevel="7" x14ac:dyDescent="0.25">
      <c r="A107" s="10" t="s">
        <v>454</v>
      </c>
      <c r="B107" s="10" t="s">
        <v>11</v>
      </c>
      <c r="C107" s="113" t="s">
        <v>12</v>
      </c>
      <c r="D107" s="7">
        <v>500</v>
      </c>
      <c r="E107" s="7"/>
      <c r="F107" s="7">
        <f>SUM(D107:E107)</f>
        <v>500</v>
      </c>
      <c r="G107" s="7">
        <v>400</v>
      </c>
      <c r="H107" s="7"/>
      <c r="I107" s="7">
        <f>SUM(G107:H107)</f>
        <v>400</v>
      </c>
      <c r="J107" s="7">
        <v>400</v>
      </c>
      <c r="K107" s="7"/>
      <c r="L107" s="7">
        <f>SUM(J107:K107)</f>
        <v>400</v>
      </c>
    </row>
    <row r="108" spans="1:12" ht="47.25" outlineLevel="3" x14ac:dyDescent="0.25">
      <c r="A108" s="5" t="s">
        <v>446</v>
      </c>
      <c r="B108" s="5"/>
      <c r="C108" s="114" t="s">
        <v>447</v>
      </c>
      <c r="D108" s="4">
        <f>D109</f>
        <v>164085.20000000001</v>
      </c>
      <c r="E108" s="4">
        <f t="shared" ref="E108:F108" si="232">E109</f>
        <v>0</v>
      </c>
      <c r="F108" s="4">
        <f t="shared" si="232"/>
        <v>164085.20000000001</v>
      </c>
      <c r="G108" s="4">
        <f t="shared" ref="G108:J108" si="233">G109</f>
        <v>155169.60000000001</v>
      </c>
      <c r="H108" s="4">
        <f t="shared" ref="H108" si="234">H109</f>
        <v>0</v>
      </c>
      <c r="I108" s="4">
        <f t="shared" ref="I108" si="235">I109</f>
        <v>155169.60000000001</v>
      </c>
      <c r="J108" s="4">
        <f t="shared" si="233"/>
        <v>154837.5</v>
      </c>
      <c r="K108" s="4">
        <f t="shared" ref="K108" si="236">K109</f>
        <v>0</v>
      </c>
      <c r="L108" s="4">
        <f t="shared" ref="L108" si="237">L109</f>
        <v>154837.5</v>
      </c>
    </row>
    <row r="109" spans="1:12" ht="31.5" outlineLevel="4" x14ac:dyDescent="0.25">
      <c r="A109" s="5" t="s">
        <v>448</v>
      </c>
      <c r="B109" s="5"/>
      <c r="C109" s="114" t="s">
        <v>57</v>
      </c>
      <c r="D109" s="4">
        <f>D110+D114+D116+D118+D120+D122+D124+D126+D128</f>
        <v>164085.20000000001</v>
      </c>
      <c r="E109" s="4">
        <f t="shared" ref="E109:F109" si="238">E110+E114+E116+E118+E120+E122+E124+E126+E128</f>
        <v>0</v>
      </c>
      <c r="F109" s="4">
        <f t="shared" si="238"/>
        <v>164085.20000000001</v>
      </c>
      <c r="G109" s="4">
        <f t="shared" ref="G109:J109" si="239">G110+G114+G116+G118+G120+G122+G124+G126+G128</f>
        <v>155169.60000000001</v>
      </c>
      <c r="H109" s="4">
        <f t="shared" ref="H109" si="240">H110+H114+H116+H118+H120+H122+H124+H126+H128</f>
        <v>0</v>
      </c>
      <c r="I109" s="4">
        <f t="shared" ref="I109" si="241">I110+I114+I116+I118+I120+I122+I124+I126+I128</f>
        <v>155169.60000000001</v>
      </c>
      <c r="J109" s="4">
        <f t="shared" si="239"/>
        <v>154837.5</v>
      </c>
      <c r="K109" s="4">
        <f t="shared" ref="K109" si="242">K110+K114+K116+K118+K120+K122+K124+K126+K128</f>
        <v>0</v>
      </c>
      <c r="L109" s="4">
        <f t="shared" ref="L109" si="243">L110+L114+L116+L118+L120+L122+L124+L126+L128</f>
        <v>154837.5</v>
      </c>
    </row>
    <row r="110" spans="1:12" ht="15.75" outlineLevel="5" x14ac:dyDescent="0.25">
      <c r="A110" s="5" t="s">
        <v>478</v>
      </c>
      <c r="B110" s="5"/>
      <c r="C110" s="114" t="s">
        <v>59</v>
      </c>
      <c r="D110" s="4">
        <f>D111+D112+D113</f>
        <v>8054.9000000000005</v>
      </c>
      <c r="E110" s="4">
        <f t="shared" ref="E110:F110" si="244">E111+E112+E113</f>
        <v>0</v>
      </c>
      <c r="F110" s="4">
        <f t="shared" si="244"/>
        <v>8054.9000000000005</v>
      </c>
      <c r="G110" s="4">
        <f>G111+G112+G113</f>
        <v>6932.6</v>
      </c>
      <c r="H110" s="4">
        <f t="shared" ref="H110" si="245">H111+H112+H113</f>
        <v>0</v>
      </c>
      <c r="I110" s="4">
        <f t="shared" ref="I110" si="246">I111+I112+I113</f>
        <v>6932.6</v>
      </c>
      <c r="J110" s="4">
        <f>J111+J112+J113</f>
        <v>6600.5</v>
      </c>
      <c r="K110" s="4">
        <f t="shared" ref="K110" si="247">K111+K112+K113</f>
        <v>0</v>
      </c>
      <c r="L110" s="4">
        <f t="shared" ref="L110" si="248">L111+L112+L113</f>
        <v>6600.5</v>
      </c>
    </row>
    <row r="111" spans="1:12" ht="47.25" outlineLevel="7" x14ac:dyDescent="0.25">
      <c r="A111" s="10" t="s">
        <v>478</v>
      </c>
      <c r="B111" s="10" t="s">
        <v>8</v>
      </c>
      <c r="C111" s="113" t="s">
        <v>9</v>
      </c>
      <c r="D111" s="7">
        <v>7731</v>
      </c>
      <c r="E111" s="7"/>
      <c r="F111" s="7">
        <f>SUM(D111:E111)</f>
        <v>7731</v>
      </c>
      <c r="G111" s="7">
        <v>6642.3</v>
      </c>
      <c r="H111" s="7"/>
      <c r="I111" s="7">
        <f>SUM(G111:H111)</f>
        <v>6642.3</v>
      </c>
      <c r="J111" s="7">
        <v>6310.2</v>
      </c>
      <c r="K111" s="7"/>
      <c r="L111" s="7">
        <f>SUM(J111:K111)</f>
        <v>6310.2</v>
      </c>
    </row>
    <row r="112" spans="1:12" ht="31.5" outlineLevel="7" x14ac:dyDescent="0.25">
      <c r="A112" s="10" t="s">
        <v>478</v>
      </c>
      <c r="B112" s="10" t="s">
        <v>11</v>
      </c>
      <c r="C112" s="113" t="s">
        <v>12</v>
      </c>
      <c r="D112" s="7">
        <v>323.60000000000002</v>
      </c>
      <c r="E112" s="7"/>
      <c r="F112" s="7">
        <f>SUM(D112:E112)</f>
        <v>323.60000000000002</v>
      </c>
      <c r="G112" s="7">
        <v>290</v>
      </c>
      <c r="H112" s="7"/>
      <c r="I112" s="7">
        <f>SUM(G112:H112)</f>
        <v>290</v>
      </c>
      <c r="J112" s="7">
        <v>290</v>
      </c>
      <c r="K112" s="7"/>
      <c r="L112" s="7">
        <f>SUM(J112:K112)</f>
        <v>290</v>
      </c>
    </row>
    <row r="113" spans="1:12" ht="15.75" outlineLevel="7" x14ac:dyDescent="0.25">
      <c r="A113" s="10" t="s">
        <v>478</v>
      </c>
      <c r="B113" s="10" t="s">
        <v>27</v>
      </c>
      <c r="C113" s="113" t="s">
        <v>28</v>
      </c>
      <c r="D113" s="7">
        <v>0.3</v>
      </c>
      <c r="E113" s="7"/>
      <c r="F113" s="7">
        <f>SUM(D113:E113)</f>
        <v>0.3</v>
      </c>
      <c r="G113" s="7">
        <v>0.3</v>
      </c>
      <c r="H113" s="7"/>
      <c r="I113" s="7">
        <f>SUM(G113:H113)</f>
        <v>0.3</v>
      </c>
      <c r="J113" s="7">
        <v>0.3</v>
      </c>
      <c r="K113" s="7"/>
      <c r="L113" s="7">
        <f>SUM(J113:K113)</f>
        <v>0.3</v>
      </c>
    </row>
    <row r="114" spans="1:12" ht="15.75" outlineLevel="5" x14ac:dyDescent="0.25">
      <c r="A114" s="5" t="s">
        <v>449</v>
      </c>
      <c r="B114" s="5"/>
      <c r="C114" s="114" t="s">
        <v>418</v>
      </c>
      <c r="D114" s="4">
        <f>D115</f>
        <v>43833</v>
      </c>
      <c r="E114" s="4">
        <f t="shared" ref="E114:F114" si="249">E115</f>
        <v>0</v>
      </c>
      <c r="F114" s="4">
        <f t="shared" si="249"/>
        <v>43833</v>
      </c>
      <c r="G114" s="4">
        <f>G115</f>
        <v>41645</v>
      </c>
      <c r="H114" s="4">
        <f t="shared" ref="H114" si="250">H115</f>
        <v>0</v>
      </c>
      <c r="I114" s="4">
        <f t="shared" ref="I114" si="251">I115</f>
        <v>41645</v>
      </c>
      <c r="J114" s="4">
        <f>J115</f>
        <v>41645</v>
      </c>
      <c r="K114" s="4">
        <f t="shared" ref="K114" si="252">K115</f>
        <v>0</v>
      </c>
      <c r="L114" s="4">
        <f t="shared" ref="L114" si="253">L115</f>
        <v>41645</v>
      </c>
    </row>
    <row r="115" spans="1:12" ht="31.5" outlineLevel="7" x14ac:dyDescent="0.25">
      <c r="A115" s="10" t="s">
        <v>449</v>
      </c>
      <c r="B115" s="10" t="s">
        <v>92</v>
      </c>
      <c r="C115" s="113" t="s">
        <v>93</v>
      </c>
      <c r="D115" s="7">
        <v>43833</v>
      </c>
      <c r="E115" s="7"/>
      <c r="F115" s="7">
        <f>SUM(D115:E115)</f>
        <v>43833</v>
      </c>
      <c r="G115" s="7">
        <v>41645</v>
      </c>
      <c r="H115" s="7"/>
      <c r="I115" s="7">
        <f>SUM(G115:H115)</f>
        <v>41645</v>
      </c>
      <c r="J115" s="7">
        <v>41645</v>
      </c>
      <c r="K115" s="7"/>
      <c r="L115" s="7">
        <f>SUM(J115:K115)</f>
        <v>41645</v>
      </c>
    </row>
    <row r="116" spans="1:12" ht="15.75" outlineLevel="5" x14ac:dyDescent="0.25">
      <c r="A116" s="5" t="s">
        <v>456</v>
      </c>
      <c r="B116" s="5"/>
      <c r="C116" s="114" t="s">
        <v>457</v>
      </c>
      <c r="D116" s="4">
        <f>D117</f>
        <v>1022.8</v>
      </c>
      <c r="E116" s="4">
        <f t="shared" ref="E116:F116" si="254">E117</f>
        <v>0</v>
      </c>
      <c r="F116" s="4">
        <f t="shared" si="254"/>
        <v>1022.8</v>
      </c>
      <c r="G116" s="4">
        <f>G117</f>
        <v>972</v>
      </c>
      <c r="H116" s="4">
        <f t="shared" ref="H116" si="255">H117</f>
        <v>0</v>
      </c>
      <c r="I116" s="4">
        <f t="shared" ref="I116" si="256">I117</f>
        <v>972</v>
      </c>
      <c r="J116" s="4">
        <f>J117</f>
        <v>972</v>
      </c>
      <c r="K116" s="4">
        <f t="shared" ref="K116" si="257">K117</f>
        <v>0</v>
      </c>
      <c r="L116" s="4">
        <f t="shared" ref="L116" si="258">L117</f>
        <v>972</v>
      </c>
    </row>
    <row r="117" spans="1:12" ht="31.5" outlineLevel="7" x14ac:dyDescent="0.25">
      <c r="A117" s="10" t="s">
        <v>456</v>
      </c>
      <c r="B117" s="10" t="s">
        <v>92</v>
      </c>
      <c r="C117" s="113" t="s">
        <v>93</v>
      </c>
      <c r="D117" s="7">
        <v>1022.8</v>
      </c>
      <c r="E117" s="7"/>
      <c r="F117" s="7">
        <f>SUM(D117:E117)</f>
        <v>1022.8</v>
      </c>
      <c r="G117" s="7">
        <v>972</v>
      </c>
      <c r="H117" s="7"/>
      <c r="I117" s="7">
        <f>SUM(G117:H117)</f>
        <v>972</v>
      </c>
      <c r="J117" s="7">
        <v>972</v>
      </c>
      <c r="K117" s="7"/>
      <c r="L117" s="7">
        <f>SUM(J117:K117)</f>
        <v>972</v>
      </c>
    </row>
    <row r="118" spans="1:12" ht="15.75" outlineLevel="5" x14ac:dyDescent="0.25">
      <c r="A118" s="5" t="s">
        <v>464</v>
      </c>
      <c r="B118" s="5"/>
      <c r="C118" s="114" t="s">
        <v>465</v>
      </c>
      <c r="D118" s="4">
        <f>D119</f>
        <v>39282.800000000003</v>
      </c>
      <c r="E118" s="4">
        <f t="shared" ref="E118:F118" si="259">E119</f>
        <v>0</v>
      </c>
      <c r="F118" s="4">
        <f t="shared" si="259"/>
        <v>39282.800000000003</v>
      </c>
      <c r="G118" s="4">
        <f>G119</f>
        <v>37320</v>
      </c>
      <c r="H118" s="4">
        <f t="shared" ref="H118" si="260">H119</f>
        <v>0</v>
      </c>
      <c r="I118" s="4">
        <f t="shared" ref="I118" si="261">I119</f>
        <v>37320</v>
      </c>
      <c r="J118" s="4">
        <f>J119</f>
        <v>37320</v>
      </c>
      <c r="K118" s="4">
        <f t="shared" ref="K118" si="262">K119</f>
        <v>0</v>
      </c>
      <c r="L118" s="4">
        <f t="shared" ref="L118" si="263">L119</f>
        <v>37320</v>
      </c>
    </row>
    <row r="119" spans="1:12" ht="31.5" outlineLevel="7" x14ac:dyDescent="0.25">
      <c r="A119" s="10" t="s">
        <v>464</v>
      </c>
      <c r="B119" s="10" t="s">
        <v>92</v>
      </c>
      <c r="C119" s="113" t="s">
        <v>93</v>
      </c>
      <c r="D119" s="7">
        <v>39282.800000000003</v>
      </c>
      <c r="E119" s="7"/>
      <c r="F119" s="7">
        <f>SUM(D119:E119)</f>
        <v>39282.800000000003</v>
      </c>
      <c r="G119" s="7">
        <v>37320</v>
      </c>
      <c r="H119" s="7"/>
      <c r="I119" s="7">
        <f>SUM(G119:H119)</f>
        <v>37320</v>
      </c>
      <c r="J119" s="7">
        <v>37320</v>
      </c>
      <c r="K119" s="7"/>
      <c r="L119" s="7">
        <f>SUM(J119:K119)</f>
        <v>37320</v>
      </c>
    </row>
    <row r="120" spans="1:12" ht="15.75" outlineLevel="5" x14ac:dyDescent="0.25">
      <c r="A120" s="5" t="s">
        <v>466</v>
      </c>
      <c r="B120" s="5"/>
      <c r="C120" s="114" t="s">
        <v>467</v>
      </c>
      <c r="D120" s="4">
        <f>D121</f>
        <v>23127</v>
      </c>
      <c r="E120" s="4">
        <f t="shared" ref="E120:F120" si="264">E121</f>
        <v>0</v>
      </c>
      <c r="F120" s="4">
        <f t="shared" si="264"/>
        <v>23127</v>
      </c>
      <c r="G120" s="4">
        <f>G121</f>
        <v>21970</v>
      </c>
      <c r="H120" s="4">
        <f t="shared" ref="H120" si="265">H121</f>
        <v>0</v>
      </c>
      <c r="I120" s="4">
        <f t="shared" ref="I120" si="266">I121</f>
        <v>21970</v>
      </c>
      <c r="J120" s="4">
        <f>J121</f>
        <v>21970</v>
      </c>
      <c r="K120" s="4">
        <f t="shared" ref="K120" si="267">K121</f>
        <v>0</v>
      </c>
      <c r="L120" s="4">
        <f t="shared" ref="L120" si="268">L121</f>
        <v>21970</v>
      </c>
    </row>
    <row r="121" spans="1:12" ht="31.5" outlineLevel="7" x14ac:dyDescent="0.25">
      <c r="A121" s="10" t="s">
        <v>466</v>
      </c>
      <c r="B121" s="10" t="s">
        <v>92</v>
      </c>
      <c r="C121" s="113" t="s">
        <v>93</v>
      </c>
      <c r="D121" s="7">
        <v>23127</v>
      </c>
      <c r="E121" s="7"/>
      <c r="F121" s="7">
        <f>SUM(D121:E121)</f>
        <v>23127</v>
      </c>
      <c r="G121" s="7">
        <v>21970</v>
      </c>
      <c r="H121" s="7"/>
      <c r="I121" s="7">
        <f>SUM(G121:H121)</f>
        <v>21970</v>
      </c>
      <c r="J121" s="7">
        <v>21970</v>
      </c>
      <c r="K121" s="7"/>
      <c r="L121" s="7">
        <f>SUM(J121:K121)</f>
        <v>21970</v>
      </c>
    </row>
    <row r="122" spans="1:12" ht="31.5" outlineLevel="5" x14ac:dyDescent="0.25">
      <c r="A122" s="5" t="s">
        <v>468</v>
      </c>
      <c r="B122" s="5"/>
      <c r="C122" s="114" t="s">
        <v>469</v>
      </c>
      <c r="D122" s="4">
        <f>D123</f>
        <v>38556.1</v>
      </c>
      <c r="E122" s="4">
        <f t="shared" ref="E122:F122" si="269">E123</f>
        <v>0</v>
      </c>
      <c r="F122" s="4">
        <f t="shared" si="269"/>
        <v>38556.1</v>
      </c>
      <c r="G122" s="4">
        <f>G123</f>
        <v>36630</v>
      </c>
      <c r="H122" s="4">
        <f t="shared" ref="H122" si="270">H123</f>
        <v>0</v>
      </c>
      <c r="I122" s="4">
        <f t="shared" ref="I122" si="271">I123</f>
        <v>36630</v>
      </c>
      <c r="J122" s="4">
        <f>J123</f>
        <v>36630</v>
      </c>
      <c r="K122" s="4">
        <f t="shared" ref="K122" si="272">K123</f>
        <v>0</v>
      </c>
      <c r="L122" s="4">
        <f t="shared" ref="L122" si="273">L123</f>
        <v>36630</v>
      </c>
    </row>
    <row r="123" spans="1:12" ht="31.5" outlineLevel="7" x14ac:dyDescent="0.25">
      <c r="A123" s="10" t="s">
        <v>468</v>
      </c>
      <c r="B123" s="10" t="s">
        <v>92</v>
      </c>
      <c r="C123" s="113" t="s">
        <v>93</v>
      </c>
      <c r="D123" s="7">
        <v>38556.1</v>
      </c>
      <c r="E123" s="7"/>
      <c r="F123" s="7">
        <f>SUM(D123:E123)</f>
        <v>38556.1</v>
      </c>
      <c r="G123" s="7">
        <v>36630</v>
      </c>
      <c r="H123" s="7"/>
      <c r="I123" s="7">
        <f>SUM(G123:H123)</f>
        <v>36630</v>
      </c>
      <c r="J123" s="7">
        <v>36630</v>
      </c>
      <c r="K123" s="7"/>
      <c r="L123" s="7">
        <f>SUM(J123:K123)</f>
        <v>36630</v>
      </c>
    </row>
    <row r="124" spans="1:12" ht="15.75" outlineLevel="5" x14ac:dyDescent="0.25">
      <c r="A124" s="5" t="s">
        <v>479</v>
      </c>
      <c r="B124" s="5"/>
      <c r="C124" s="114" t="s">
        <v>480</v>
      </c>
      <c r="D124" s="4">
        <f>D125</f>
        <v>9608.6</v>
      </c>
      <c r="E124" s="4">
        <f t="shared" ref="E124:F124" si="274">E125</f>
        <v>0</v>
      </c>
      <c r="F124" s="4">
        <f t="shared" si="274"/>
        <v>9608.6</v>
      </c>
      <c r="G124" s="4">
        <f>G125</f>
        <v>9100</v>
      </c>
      <c r="H124" s="4">
        <f t="shared" ref="H124" si="275">H125</f>
        <v>0</v>
      </c>
      <c r="I124" s="4">
        <f t="shared" ref="I124" si="276">I125</f>
        <v>9100</v>
      </c>
      <c r="J124" s="4">
        <f>J125</f>
        <v>9100</v>
      </c>
      <c r="K124" s="4">
        <f t="shared" ref="K124" si="277">K125</f>
        <v>0</v>
      </c>
      <c r="L124" s="4">
        <f t="shared" ref="L124" si="278">L125</f>
        <v>9100</v>
      </c>
    </row>
    <row r="125" spans="1:12" ht="31.5" outlineLevel="7" x14ac:dyDescent="0.25">
      <c r="A125" s="10" t="s">
        <v>479</v>
      </c>
      <c r="B125" s="10" t="s">
        <v>92</v>
      </c>
      <c r="C125" s="113" t="s">
        <v>93</v>
      </c>
      <c r="D125" s="7">
        <v>9608.6</v>
      </c>
      <c r="E125" s="7"/>
      <c r="F125" s="7">
        <f>SUM(D125:E125)</f>
        <v>9608.6</v>
      </c>
      <c r="G125" s="7">
        <v>9100</v>
      </c>
      <c r="H125" s="7"/>
      <c r="I125" s="7">
        <f>SUM(G125:H125)</f>
        <v>9100</v>
      </c>
      <c r="J125" s="7">
        <v>9100</v>
      </c>
      <c r="K125" s="7"/>
      <c r="L125" s="7">
        <f>SUM(J125:K125)</f>
        <v>9100</v>
      </c>
    </row>
    <row r="126" spans="1:12" ht="33" customHeight="1" outlineLevel="5" x14ac:dyDescent="0.25">
      <c r="A126" s="5" t="s">
        <v>470</v>
      </c>
      <c r="B126" s="5"/>
      <c r="C126" s="114" t="s">
        <v>471</v>
      </c>
      <c r="D126" s="4">
        <f>D127</f>
        <v>50</v>
      </c>
      <c r="E126" s="4">
        <f t="shared" ref="E126:F126" si="279">E127</f>
        <v>0</v>
      </c>
      <c r="F126" s="4">
        <f t="shared" si="279"/>
        <v>50</v>
      </c>
      <c r="G126" s="4">
        <f>G127</f>
        <v>50</v>
      </c>
      <c r="H126" s="4">
        <f t="shared" ref="H126" si="280">H127</f>
        <v>0</v>
      </c>
      <c r="I126" s="4">
        <f t="shared" ref="I126" si="281">I127</f>
        <v>50</v>
      </c>
      <c r="J126" s="4">
        <f>J127</f>
        <v>50</v>
      </c>
      <c r="K126" s="4">
        <f t="shared" ref="K126" si="282">K127</f>
        <v>0</v>
      </c>
      <c r="L126" s="4">
        <f t="shared" ref="L126" si="283">L127</f>
        <v>50</v>
      </c>
    </row>
    <row r="127" spans="1:12" ht="31.5" outlineLevel="7" x14ac:dyDescent="0.25">
      <c r="A127" s="10" t="s">
        <v>470</v>
      </c>
      <c r="B127" s="10" t="s">
        <v>92</v>
      </c>
      <c r="C127" s="113" t="s">
        <v>93</v>
      </c>
      <c r="D127" s="7">
        <v>50</v>
      </c>
      <c r="E127" s="7"/>
      <c r="F127" s="7">
        <f>SUM(D127:E127)</f>
        <v>50</v>
      </c>
      <c r="G127" s="7">
        <v>50</v>
      </c>
      <c r="H127" s="7"/>
      <c r="I127" s="7">
        <f>SUM(G127:H127)</f>
        <v>50</v>
      </c>
      <c r="J127" s="7">
        <v>50</v>
      </c>
      <c r="K127" s="7"/>
      <c r="L127" s="7">
        <f>SUM(J127:K127)</f>
        <v>50</v>
      </c>
    </row>
    <row r="128" spans="1:12" ht="47.25" outlineLevel="5" x14ac:dyDescent="0.25">
      <c r="A128" s="5" t="s">
        <v>472</v>
      </c>
      <c r="B128" s="5"/>
      <c r="C128" s="114" t="s">
        <v>473</v>
      </c>
      <c r="D128" s="4">
        <f>D129</f>
        <v>550</v>
      </c>
      <c r="E128" s="4">
        <f t="shared" ref="E128:F128" si="284">E129</f>
        <v>0</v>
      </c>
      <c r="F128" s="4">
        <f t="shared" si="284"/>
        <v>550</v>
      </c>
      <c r="G128" s="4">
        <f>G129</f>
        <v>550</v>
      </c>
      <c r="H128" s="4">
        <f t="shared" ref="H128" si="285">H129</f>
        <v>0</v>
      </c>
      <c r="I128" s="4">
        <f t="shared" ref="I128" si="286">I129</f>
        <v>550</v>
      </c>
      <c r="J128" s="4">
        <f>J129</f>
        <v>550</v>
      </c>
      <c r="K128" s="4">
        <f t="shared" ref="K128" si="287">K129</f>
        <v>0</v>
      </c>
      <c r="L128" s="4">
        <f t="shared" ref="L128" si="288">L129</f>
        <v>550</v>
      </c>
    </row>
    <row r="129" spans="1:12" ht="31.5" outlineLevel="7" x14ac:dyDescent="0.25">
      <c r="A129" s="10" t="s">
        <v>472</v>
      </c>
      <c r="B129" s="10" t="s">
        <v>92</v>
      </c>
      <c r="C129" s="113" t="s">
        <v>93</v>
      </c>
      <c r="D129" s="7">
        <v>550</v>
      </c>
      <c r="E129" s="7"/>
      <c r="F129" s="7">
        <f>SUM(D129:E129)</f>
        <v>550</v>
      </c>
      <c r="G129" s="7">
        <v>550</v>
      </c>
      <c r="H129" s="7"/>
      <c r="I129" s="7">
        <f>SUM(G129:H129)</f>
        <v>550</v>
      </c>
      <c r="J129" s="7">
        <v>550</v>
      </c>
      <c r="K129" s="7"/>
      <c r="L129" s="7">
        <f>SUM(J129:K129)</f>
        <v>550</v>
      </c>
    </row>
    <row r="130" spans="1:12" ht="47.25" outlineLevel="2" x14ac:dyDescent="0.25">
      <c r="A130" s="5" t="s">
        <v>76</v>
      </c>
      <c r="B130" s="5"/>
      <c r="C130" s="114" t="s">
        <v>77</v>
      </c>
      <c r="D130" s="4">
        <f>D131+D156+D169+D180</f>
        <v>43519.8</v>
      </c>
      <c r="E130" s="4">
        <f t="shared" ref="E130:F130" si="289">E131+E156+E169+E180</f>
        <v>0</v>
      </c>
      <c r="F130" s="4">
        <f t="shared" si="289"/>
        <v>43519.8</v>
      </c>
      <c r="G130" s="4">
        <f>G131+G156+G169+G180</f>
        <v>41454.100000000006</v>
      </c>
      <c r="H130" s="4">
        <f t="shared" ref="H130" si="290">H131+H156+H169+H180</f>
        <v>0</v>
      </c>
      <c r="I130" s="4">
        <f t="shared" ref="I130" si="291">I131+I156+I169+I180</f>
        <v>41454.100000000006</v>
      </c>
      <c r="J130" s="4">
        <f>J131+J156+J169+J180</f>
        <v>38365</v>
      </c>
      <c r="K130" s="4">
        <f t="shared" ref="K130" si="292">K131+K156+K169+K180</f>
        <v>0</v>
      </c>
      <c r="L130" s="4">
        <f t="shared" ref="L130" si="293">L131+L156+L169+L180</f>
        <v>38365</v>
      </c>
    </row>
    <row r="131" spans="1:12" ht="31.5" outlineLevel="3" x14ac:dyDescent="0.25">
      <c r="A131" s="5" t="s">
        <v>78</v>
      </c>
      <c r="B131" s="5"/>
      <c r="C131" s="114" t="s">
        <v>79</v>
      </c>
      <c r="D131" s="4">
        <f>D132+D147+D150+D153</f>
        <v>6060.2</v>
      </c>
      <c r="E131" s="4">
        <f t="shared" ref="E131:F131" si="294">E132+E147+E150+E153</f>
        <v>0</v>
      </c>
      <c r="F131" s="4">
        <f t="shared" si="294"/>
        <v>6060.2</v>
      </c>
      <c r="G131" s="4">
        <f t="shared" ref="G131:J131" si="295">G132+G147+G150+G153</f>
        <v>5611.7999999999993</v>
      </c>
      <c r="H131" s="4">
        <f t="shared" ref="H131" si="296">H132+H147+H150+H153</f>
        <v>0</v>
      </c>
      <c r="I131" s="4">
        <f t="shared" ref="I131" si="297">I132+I147+I150+I153</f>
        <v>5611.7999999999993</v>
      </c>
      <c r="J131" s="4">
        <f t="shared" si="295"/>
        <v>5831.7999999999993</v>
      </c>
      <c r="K131" s="4">
        <f t="shared" ref="K131" si="298">K132+K147+K150+K153</f>
        <v>0</v>
      </c>
      <c r="L131" s="4">
        <f t="shared" ref="L131" si="299">L132+L147+L150+L153</f>
        <v>5831.7999999999993</v>
      </c>
    </row>
    <row r="132" spans="1:12" ht="31.5" outlineLevel="4" x14ac:dyDescent="0.25">
      <c r="A132" s="5" t="s">
        <v>147</v>
      </c>
      <c r="B132" s="5"/>
      <c r="C132" s="114" t="s">
        <v>148</v>
      </c>
      <c r="D132" s="4">
        <f>D133+D135+D137+D139+D141+D143+D145</f>
        <v>5480.7</v>
      </c>
      <c r="E132" s="4">
        <f t="shared" ref="E132:F132" si="300">E133+E135+E137+E139+E141+E143+E145</f>
        <v>0</v>
      </c>
      <c r="F132" s="4">
        <f t="shared" si="300"/>
        <v>5480.7</v>
      </c>
      <c r="G132" s="4">
        <f t="shared" ref="G132:J132" si="301">G133+G135+G137+G139+G141+G143+G145</f>
        <v>5169.2999999999993</v>
      </c>
      <c r="H132" s="4">
        <f t="shared" ref="H132" si="302">H133+H135+H137+H139+H141+H143+H145</f>
        <v>0</v>
      </c>
      <c r="I132" s="4">
        <f t="shared" ref="I132" si="303">I133+I135+I137+I139+I141+I143+I145</f>
        <v>5169.2999999999993</v>
      </c>
      <c r="J132" s="4">
        <f t="shared" si="301"/>
        <v>5389.2999999999993</v>
      </c>
      <c r="K132" s="4">
        <f t="shared" ref="K132" si="304">K133+K135+K137+K139+K141+K143+K145</f>
        <v>0</v>
      </c>
      <c r="L132" s="4">
        <f t="shared" ref="L132" si="305">L133+L135+L137+L139+L141+L143+L145</f>
        <v>5389.2999999999993</v>
      </c>
    </row>
    <row r="133" spans="1:12" ht="31.5" outlineLevel="5" x14ac:dyDescent="0.25">
      <c r="A133" s="5" t="s">
        <v>149</v>
      </c>
      <c r="B133" s="5"/>
      <c r="C133" s="114" t="s">
        <v>150</v>
      </c>
      <c r="D133" s="4">
        <f>D134</f>
        <v>2200</v>
      </c>
      <c r="E133" s="4">
        <f t="shared" ref="E133:F133" si="306">E134</f>
        <v>0</v>
      </c>
      <c r="F133" s="4">
        <f t="shared" si="306"/>
        <v>2200</v>
      </c>
      <c r="G133" s="4">
        <f>G134</f>
        <v>1980</v>
      </c>
      <c r="H133" s="4">
        <f t="shared" ref="H133" si="307">H134</f>
        <v>0</v>
      </c>
      <c r="I133" s="4">
        <f t="shared" ref="I133" si="308">I134</f>
        <v>1980</v>
      </c>
      <c r="J133" s="4">
        <f>J134</f>
        <v>2200</v>
      </c>
      <c r="K133" s="4">
        <f t="shared" ref="K133" si="309">K134</f>
        <v>0</v>
      </c>
      <c r="L133" s="4">
        <f t="shared" ref="L133" si="310">L134</f>
        <v>2200</v>
      </c>
    </row>
    <row r="134" spans="1:12" ht="31.5" outlineLevel="7" x14ac:dyDescent="0.25">
      <c r="A134" s="10" t="s">
        <v>149</v>
      </c>
      <c r="B134" s="10" t="s">
        <v>11</v>
      </c>
      <c r="C134" s="113" t="s">
        <v>12</v>
      </c>
      <c r="D134" s="7">
        <v>2200</v>
      </c>
      <c r="E134" s="7"/>
      <c r="F134" s="7">
        <f>SUM(D134:E134)</f>
        <v>2200</v>
      </c>
      <c r="G134" s="7">
        <v>1980</v>
      </c>
      <c r="H134" s="7"/>
      <c r="I134" s="7">
        <f>SUM(G134:H134)</f>
        <v>1980</v>
      </c>
      <c r="J134" s="7">
        <v>2200</v>
      </c>
      <c r="K134" s="7"/>
      <c r="L134" s="7">
        <f>SUM(J134:K134)</f>
        <v>2200</v>
      </c>
    </row>
    <row r="135" spans="1:12" ht="15.75" outlineLevel="5" x14ac:dyDescent="0.25">
      <c r="A135" s="5" t="s">
        <v>433</v>
      </c>
      <c r="B135" s="5"/>
      <c r="C135" s="114" t="s">
        <v>434</v>
      </c>
      <c r="D135" s="4">
        <f>D136</f>
        <v>95</v>
      </c>
      <c r="E135" s="4">
        <f t="shared" ref="E135:F135" si="311">E136</f>
        <v>0</v>
      </c>
      <c r="F135" s="4">
        <f t="shared" si="311"/>
        <v>95</v>
      </c>
      <c r="G135" s="4">
        <f>G136</f>
        <v>0</v>
      </c>
      <c r="H135" s="4">
        <f t="shared" ref="H135" si="312">H136</f>
        <v>0</v>
      </c>
      <c r="I135" s="4"/>
      <c r="J135" s="4">
        <f>J136</f>
        <v>0</v>
      </c>
      <c r="K135" s="4">
        <f t="shared" ref="K135" si="313">K136</f>
        <v>0</v>
      </c>
      <c r="L135" s="4"/>
    </row>
    <row r="136" spans="1:12" ht="31.5" outlineLevel="7" x14ac:dyDescent="0.25">
      <c r="A136" s="10" t="s">
        <v>433</v>
      </c>
      <c r="B136" s="10" t="s">
        <v>11</v>
      </c>
      <c r="C136" s="113" t="s">
        <v>12</v>
      </c>
      <c r="D136" s="7">
        <v>95</v>
      </c>
      <c r="E136" s="7"/>
      <c r="F136" s="7">
        <f>SUM(D136:E136)</f>
        <v>95</v>
      </c>
      <c r="G136" s="7"/>
      <c r="H136" s="7"/>
      <c r="I136" s="7"/>
      <c r="J136" s="7"/>
      <c r="K136" s="7"/>
      <c r="L136" s="7"/>
    </row>
    <row r="137" spans="1:12" ht="31.5" outlineLevel="5" x14ac:dyDescent="0.25">
      <c r="A137" s="5" t="s">
        <v>255</v>
      </c>
      <c r="B137" s="5"/>
      <c r="C137" s="114" t="s">
        <v>625</v>
      </c>
      <c r="D137" s="4">
        <f>D138</f>
        <v>37.700000000000003</v>
      </c>
      <c r="E137" s="4">
        <f t="shared" ref="E137:F137" si="314">E138</f>
        <v>0</v>
      </c>
      <c r="F137" s="4">
        <f t="shared" si="314"/>
        <v>37.700000000000003</v>
      </c>
      <c r="G137" s="4">
        <f>G138</f>
        <v>37.700000000000003</v>
      </c>
      <c r="H137" s="4">
        <f t="shared" ref="H137" si="315">H138</f>
        <v>0</v>
      </c>
      <c r="I137" s="4">
        <f t="shared" ref="I137" si="316">I138</f>
        <v>37.700000000000003</v>
      </c>
      <c r="J137" s="4">
        <f>J138</f>
        <v>37.700000000000003</v>
      </c>
      <c r="K137" s="4">
        <f t="shared" ref="K137" si="317">K138</f>
        <v>0</v>
      </c>
      <c r="L137" s="4">
        <f t="shared" ref="L137" si="318">L138</f>
        <v>37.700000000000003</v>
      </c>
    </row>
    <row r="138" spans="1:12" ht="31.5" outlineLevel="7" x14ac:dyDescent="0.25">
      <c r="A138" s="10" t="s">
        <v>255</v>
      </c>
      <c r="B138" s="10" t="s">
        <v>92</v>
      </c>
      <c r="C138" s="113" t="s">
        <v>93</v>
      </c>
      <c r="D138" s="7">
        <v>37.700000000000003</v>
      </c>
      <c r="E138" s="7"/>
      <c r="F138" s="7">
        <f>SUM(D138:E138)</f>
        <v>37.700000000000003</v>
      </c>
      <c r="G138" s="7">
        <v>37.700000000000003</v>
      </c>
      <c r="H138" s="7"/>
      <c r="I138" s="7">
        <f>SUM(G138:H138)</f>
        <v>37.700000000000003</v>
      </c>
      <c r="J138" s="7">
        <v>37.700000000000003</v>
      </c>
      <c r="K138" s="7"/>
      <c r="L138" s="7">
        <f>SUM(J138:K138)</f>
        <v>37.700000000000003</v>
      </c>
    </row>
    <row r="139" spans="1:12" s="160" customFormat="1" ht="31.5" outlineLevel="5" x14ac:dyDescent="0.25">
      <c r="A139" s="5" t="s">
        <v>154</v>
      </c>
      <c r="B139" s="5"/>
      <c r="C139" s="114" t="s">
        <v>155</v>
      </c>
      <c r="D139" s="4">
        <f>D140</f>
        <v>2399.6999999999998</v>
      </c>
      <c r="E139" s="4">
        <f t="shared" ref="E139:F139" si="319">E140</f>
        <v>0</v>
      </c>
      <c r="F139" s="4">
        <f t="shared" si="319"/>
        <v>2399.6999999999998</v>
      </c>
      <c r="G139" s="4">
        <f>G140</f>
        <v>2399.6999999999998</v>
      </c>
      <c r="H139" s="4">
        <f t="shared" ref="H139" si="320">H140</f>
        <v>0</v>
      </c>
      <c r="I139" s="4">
        <f t="shared" ref="I139" si="321">I140</f>
        <v>2399.6999999999998</v>
      </c>
      <c r="J139" s="4">
        <f>J140</f>
        <v>2399.6999999999998</v>
      </c>
      <c r="K139" s="4">
        <f t="shared" ref="K139" si="322">K140</f>
        <v>0</v>
      </c>
      <c r="L139" s="4">
        <f t="shared" ref="L139" si="323">L140</f>
        <v>2399.6999999999998</v>
      </c>
    </row>
    <row r="140" spans="1:12" s="160" customFormat="1" ht="31.5" outlineLevel="7" x14ac:dyDescent="0.25">
      <c r="A140" s="10" t="s">
        <v>154</v>
      </c>
      <c r="B140" s="10" t="s">
        <v>92</v>
      </c>
      <c r="C140" s="113" t="s">
        <v>93</v>
      </c>
      <c r="D140" s="7">
        <v>2399.6999999999998</v>
      </c>
      <c r="E140" s="7"/>
      <c r="F140" s="7">
        <f>SUM(D140:E140)</f>
        <v>2399.6999999999998</v>
      </c>
      <c r="G140" s="7">
        <v>2399.6999999999998</v>
      </c>
      <c r="H140" s="7"/>
      <c r="I140" s="7">
        <f>SUM(G140:H140)</f>
        <v>2399.6999999999998</v>
      </c>
      <c r="J140" s="7">
        <v>2399.6999999999998</v>
      </c>
      <c r="K140" s="7"/>
      <c r="L140" s="7">
        <f>SUM(J140:K140)</f>
        <v>2399.6999999999998</v>
      </c>
    </row>
    <row r="141" spans="1:12" s="160" customFormat="1" ht="47.25" outlineLevel="5" x14ac:dyDescent="0.25">
      <c r="A141" s="5" t="s">
        <v>156</v>
      </c>
      <c r="B141" s="5"/>
      <c r="C141" s="114" t="s">
        <v>157</v>
      </c>
      <c r="D141" s="4">
        <f>D142</f>
        <v>126.8</v>
      </c>
      <c r="E141" s="4">
        <f t="shared" ref="E141:F141" si="324">E142</f>
        <v>0</v>
      </c>
      <c r="F141" s="4">
        <f t="shared" si="324"/>
        <v>126.8</v>
      </c>
      <c r="G141" s="4">
        <f>G142</f>
        <v>130.4</v>
      </c>
      <c r="H141" s="4">
        <f t="shared" ref="H141" si="325">H142</f>
        <v>0</v>
      </c>
      <c r="I141" s="4">
        <f t="shared" ref="I141" si="326">I142</f>
        <v>130.4</v>
      </c>
      <c r="J141" s="4">
        <f>J142</f>
        <v>130.4</v>
      </c>
      <c r="K141" s="4">
        <f t="shared" ref="K141" si="327">K142</f>
        <v>0</v>
      </c>
      <c r="L141" s="4">
        <f t="shared" ref="L141" si="328">L142</f>
        <v>130.4</v>
      </c>
    </row>
    <row r="142" spans="1:12" s="160" customFormat="1" ht="31.5" outlineLevel="7" x14ac:dyDescent="0.25">
      <c r="A142" s="10" t="s">
        <v>156</v>
      </c>
      <c r="B142" s="10" t="s">
        <v>92</v>
      </c>
      <c r="C142" s="113" t="s">
        <v>93</v>
      </c>
      <c r="D142" s="7">
        <v>126.8</v>
      </c>
      <c r="E142" s="7"/>
      <c r="F142" s="7">
        <f>SUM(D142:E142)</f>
        <v>126.8</v>
      </c>
      <c r="G142" s="7">
        <v>130.4</v>
      </c>
      <c r="H142" s="7"/>
      <c r="I142" s="7">
        <f>SUM(G142:H142)</f>
        <v>130.4</v>
      </c>
      <c r="J142" s="7">
        <v>130.4</v>
      </c>
      <c r="K142" s="7"/>
      <c r="L142" s="7">
        <f>SUM(J142:K142)</f>
        <v>130.4</v>
      </c>
    </row>
    <row r="143" spans="1:12" ht="47.25" outlineLevel="5" x14ac:dyDescent="0.25">
      <c r="A143" s="5" t="s">
        <v>151</v>
      </c>
      <c r="B143" s="5"/>
      <c r="C143" s="114" t="s">
        <v>564</v>
      </c>
      <c r="D143" s="4">
        <f>D144</f>
        <v>250</v>
      </c>
      <c r="E143" s="4">
        <f t="shared" ref="E143:F143" si="329">E144</f>
        <v>0</v>
      </c>
      <c r="F143" s="4">
        <f t="shared" si="329"/>
        <v>250</v>
      </c>
      <c r="G143" s="4">
        <f>G144</f>
        <v>250</v>
      </c>
      <c r="H143" s="4">
        <f t="shared" ref="H143" si="330">H144</f>
        <v>0</v>
      </c>
      <c r="I143" s="4">
        <f t="shared" ref="I143" si="331">I144</f>
        <v>250</v>
      </c>
      <c r="J143" s="4">
        <f>J144</f>
        <v>250</v>
      </c>
      <c r="K143" s="4">
        <f t="shared" ref="K143" si="332">K144</f>
        <v>0</v>
      </c>
      <c r="L143" s="4">
        <f t="shared" ref="L143" si="333">L144</f>
        <v>250</v>
      </c>
    </row>
    <row r="144" spans="1:12" ht="47.25" outlineLevel="7" x14ac:dyDescent="0.25">
      <c r="A144" s="10" t="s">
        <v>151</v>
      </c>
      <c r="B144" s="10" t="s">
        <v>8</v>
      </c>
      <c r="C144" s="113" t="s">
        <v>9</v>
      </c>
      <c r="D144" s="7">
        <v>250</v>
      </c>
      <c r="E144" s="7"/>
      <c r="F144" s="7">
        <f>SUM(D144:E144)</f>
        <v>250</v>
      </c>
      <c r="G144" s="7">
        <v>250</v>
      </c>
      <c r="H144" s="7"/>
      <c r="I144" s="7">
        <f>SUM(G144:H144)</f>
        <v>250</v>
      </c>
      <c r="J144" s="7">
        <v>250</v>
      </c>
      <c r="K144" s="7"/>
      <c r="L144" s="7">
        <f>SUM(J144:K144)</f>
        <v>250</v>
      </c>
    </row>
    <row r="145" spans="1:12" s="160" customFormat="1" ht="47.25" outlineLevel="5" x14ac:dyDescent="0.25">
      <c r="A145" s="5" t="s">
        <v>151</v>
      </c>
      <c r="B145" s="5"/>
      <c r="C145" s="114" t="s">
        <v>578</v>
      </c>
      <c r="D145" s="4">
        <f>D146</f>
        <v>371.5</v>
      </c>
      <c r="E145" s="4">
        <f t="shared" ref="E145:F145" si="334">E146</f>
        <v>0</v>
      </c>
      <c r="F145" s="4">
        <f t="shared" si="334"/>
        <v>371.5</v>
      </c>
      <c r="G145" s="4">
        <f>G146</f>
        <v>371.5</v>
      </c>
      <c r="H145" s="4">
        <f t="shared" ref="H145" si="335">H146</f>
        <v>0</v>
      </c>
      <c r="I145" s="4">
        <f t="shared" ref="I145" si="336">I146</f>
        <v>371.5</v>
      </c>
      <c r="J145" s="4">
        <f>J146</f>
        <v>371.5</v>
      </c>
      <c r="K145" s="4">
        <f t="shared" ref="K145" si="337">K146</f>
        <v>0</v>
      </c>
      <c r="L145" s="4">
        <f t="shared" ref="L145" si="338">L146</f>
        <v>371.5</v>
      </c>
    </row>
    <row r="146" spans="1:12" s="160" customFormat="1" ht="47.25" outlineLevel="7" x14ac:dyDescent="0.25">
      <c r="A146" s="10" t="s">
        <v>151</v>
      </c>
      <c r="B146" s="10" t="s">
        <v>8</v>
      </c>
      <c r="C146" s="113" t="s">
        <v>9</v>
      </c>
      <c r="D146" s="7">
        <v>371.5</v>
      </c>
      <c r="E146" s="7"/>
      <c r="F146" s="7">
        <f>SUM(D146:E146)</f>
        <v>371.5</v>
      </c>
      <c r="G146" s="7">
        <v>371.5</v>
      </c>
      <c r="H146" s="7"/>
      <c r="I146" s="7">
        <f>SUM(G146:H146)</f>
        <v>371.5</v>
      </c>
      <c r="J146" s="7">
        <v>371.5</v>
      </c>
      <c r="K146" s="7"/>
      <c r="L146" s="7">
        <f>SUM(J146:K146)</f>
        <v>371.5</v>
      </c>
    </row>
    <row r="147" spans="1:12" ht="47.25" outlineLevel="4" x14ac:dyDescent="0.25">
      <c r="A147" s="5" t="s">
        <v>435</v>
      </c>
      <c r="B147" s="5"/>
      <c r="C147" s="114" t="s">
        <v>436</v>
      </c>
      <c r="D147" s="4">
        <f t="shared" ref="D147:K148" si="339">D148</f>
        <v>100</v>
      </c>
      <c r="E147" s="4">
        <f t="shared" si="339"/>
        <v>0</v>
      </c>
      <c r="F147" s="4">
        <f t="shared" si="339"/>
        <v>100</v>
      </c>
      <c r="G147" s="4">
        <f t="shared" si="339"/>
        <v>0</v>
      </c>
      <c r="H147" s="4">
        <f t="shared" si="339"/>
        <v>0</v>
      </c>
      <c r="I147" s="4"/>
      <c r="J147" s="4">
        <f t="shared" si="339"/>
        <v>0</v>
      </c>
      <c r="K147" s="4">
        <f t="shared" si="339"/>
        <v>0</v>
      </c>
      <c r="L147" s="4"/>
    </row>
    <row r="148" spans="1:12" ht="31.5" outlineLevel="5" x14ac:dyDescent="0.25">
      <c r="A148" s="5" t="s">
        <v>437</v>
      </c>
      <c r="B148" s="5"/>
      <c r="C148" s="114" t="s">
        <v>438</v>
      </c>
      <c r="D148" s="4">
        <f t="shared" si="339"/>
        <v>100</v>
      </c>
      <c r="E148" s="4">
        <f t="shared" si="339"/>
        <v>0</v>
      </c>
      <c r="F148" s="4">
        <f t="shared" si="339"/>
        <v>100</v>
      </c>
      <c r="G148" s="4">
        <f t="shared" si="339"/>
        <v>0</v>
      </c>
      <c r="H148" s="4">
        <f t="shared" si="339"/>
        <v>0</v>
      </c>
      <c r="I148" s="4"/>
      <c r="J148" s="4">
        <f t="shared" si="339"/>
        <v>0</v>
      </c>
      <c r="K148" s="4">
        <f t="shared" si="339"/>
        <v>0</v>
      </c>
      <c r="L148" s="4"/>
    </row>
    <row r="149" spans="1:12" ht="31.5" outlineLevel="7" x14ac:dyDescent="0.25">
      <c r="A149" s="10" t="s">
        <v>437</v>
      </c>
      <c r="B149" s="10" t="s">
        <v>11</v>
      </c>
      <c r="C149" s="113" t="s">
        <v>12</v>
      </c>
      <c r="D149" s="7">
        <v>100</v>
      </c>
      <c r="E149" s="7"/>
      <c r="F149" s="7">
        <f>SUM(D149:E149)</f>
        <v>100</v>
      </c>
      <c r="G149" s="7"/>
      <c r="H149" s="7"/>
      <c r="I149" s="7"/>
      <c r="J149" s="7"/>
      <c r="K149" s="7"/>
      <c r="L149" s="7"/>
    </row>
    <row r="150" spans="1:12" ht="31.5" outlineLevel="4" x14ac:dyDescent="0.25">
      <c r="A150" s="5" t="s">
        <v>481</v>
      </c>
      <c r="B150" s="5"/>
      <c r="C150" s="114" t="s">
        <v>482</v>
      </c>
      <c r="D150" s="4">
        <f t="shared" ref="D150:K151" si="340">D151</f>
        <v>37</v>
      </c>
      <c r="E150" s="4">
        <f t="shared" si="340"/>
        <v>0</v>
      </c>
      <c r="F150" s="4">
        <f t="shared" si="340"/>
        <v>37</v>
      </c>
      <c r="G150" s="4">
        <f t="shared" si="340"/>
        <v>0</v>
      </c>
      <c r="H150" s="4">
        <f t="shared" si="340"/>
        <v>0</v>
      </c>
      <c r="I150" s="4"/>
      <c r="J150" s="4">
        <f t="shared" si="340"/>
        <v>0</v>
      </c>
      <c r="K150" s="4">
        <f t="shared" si="340"/>
        <v>0</v>
      </c>
      <c r="L150" s="4"/>
    </row>
    <row r="151" spans="1:12" ht="15.75" outlineLevel="5" x14ac:dyDescent="0.25">
      <c r="A151" s="5" t="s">
        <v>483</v>
      </c>
      <c r="B151" s="5"/>
      <c r="C151" s="114" t="s">
        <v>484</v>
      </c>
      <c r="D151" s="4">
        <f t="shared" si="340"/>
        <v>37</v>
      </c>
      <c r="E151" s="4">
        <f t="shared" si="340"/>
        <v>0</v>
      </c>
      <c r="F151" s="4">
        <f t="shared" si="340"/>
        <v>37</v>
      </c>
      <c r="G151" s="4">
        <f t="shared" si="340"/>
        <v>0</v>
      </c>
      <c r="H151" s="4">
        <f t="shared" si="340"/>
        <v>0</v>
      </c>
      <c r="I151" s="4"/>
      <c r="J151" s="4">
        <f t="shared" si="340"/>
        <v>0</v>
      </c>
      <c r="K151" s="4">
        <f t="shared" si="340"/>
        <v>0</v>
      </c>
      <c r="L151" s="4"/>
    </row>
    <row r="152" spans="1:12" ht="31.5" outlineLevel="7" x14ac:dyDescent="0.25">
      <c r="A152" s="10" t="s">
        <v>483</v>
      </c>
      <c r="B152" s="10" t="s">
        <v>11</v>
      </c>
      <c r="C152" s="113" t="s">
        <v>12</v>
      </c>
      <c r="D152" s="7">
        <v>37</v>
      </c>
      <c r="E152" s="7"/>
      <c r="F152" s="7">
        <f>SUM(D152:E152)</f>
        <v>37</v>
      </c>
      <c r="G152" s="7"/>
      <c r="H152" s="7"/>
      <c r="I152" s="7"/>
      <c r="J152" s="7"/>
      <c r="K152" s="7"/>
      <c r="L152" s="7"/>
    </row>
    <row r="153" spans="1:12" ht="47.25" outlineLevel="4" x14ac:dyDescent="0.25">
      <c r="A153" s="5" t="s">
        <v>80</v>
      </c>
      <c r="B153" s="5"/>
      <c r="C153" s="114" t="s">
        <v>81</v>
      </c>
      <c r="D153" s="4">
        <f t="shared" ref="D153:L154" si="341">D154</f>
        <v>442.5</v>
      </c>
      <c r="E153" s="4">
        <f t="shared" si="341"/>
        <v>0</v>
      </c>
      <c r="F153" s="4">
        <f t="shared" si="341"/>
        <v>442.5</v>
      </c>
      <c r="G153" s="4">
        <f t="shared" si="341"/>
        <v>442.5</v>
      </c>
      <c r="H153" s="4">
        <f t="shared" si="341"/>
        <v>0</v>
      </c>
      <c r="I153" s="4">
        <f t="shared" si="341"/>
        <v>442.5</v>
      </c>
      <c r="J153" s="4">
        <f t="shared" si="341"/>
        <v>442.5</v>
      </c>
      <c r="K153" s="4">
        <f t="shared" si="341"/>
        <v>0</v>
      </c>
      <c r="L153" s="4">
        <f t="shared" si="341"/>
        <v>442.5</v>
      </c>
    </row>
    <row r="154" spans="1:12" ht="15.75" outlineLevel="5" x14ac:dyDescent="0.25">
      <c r="A154" s="5" t="s">
        <v>82</v>
      </c>
      <c r="B154" s="5"/>
      <c r="C154" s="114" t="s">
        <v>83</v>
      </c>
      <c r="D154" s="4">
        <f t="shared" si="341"/>
        <v>442.5</v>
      </c>
      <c r="E154" s="4">
        <f t="shared" si="341"/>
        <v>0</v>
      </c>
      <c r="F154" s="4">
        <f t="shared" si="341"/>
        <v>442.5</v>
      </c>
      <c r="G154" s="4">
        <f t="shared" si="341"/>
        <v>442.5</v>
      </c>
      <c r="H154" s="4">
        <f t="shared" si="341"/>
        <v>0</v>
      </c>
      <c r="I154" s="4">
        <f t="shared" si="341"/>
        <v>442.5</v>
      </c>
      <c r="J154" s="4">
        <f t="shared" si="341"/>
        <v>442.5</v>
      </c>
      <c r="K154" s="4">
        <f t="shared" si="341"/>
        <v>0</v>
      </c>
      <c r="L154" s="4">
        <f t="shared" si="341"/>
        <v>442.5</v>
      </c>
    </row>
    <row r="155" spans="1:12" ht="31.5" outlineLevel="7" x14ac:dyDescent="0.25">
      <c r="A155" s="10" t="s">
        <v>82</v>
      </c>
      <c r="B155" s="10" t="s">
        <v>11</v>
      </c>
      <c r="C155" s="113" t="s">
        <v>12</v>
      </c>
      <c r="D155" s="7">
        <v>442.5</v>
      </c>
      <c r="E155" s="7"/>
      <c r="F155" s="7">
        <f>SUM(D155:E155)</f>
        <v>442.5</v>
      </c>
      <c r="G155" s="7">
        <v>442.5</v>
      </c>
      <c r="H155" s="7"/>
      <c r="I155" s="7">
        <f>SUM(G155:H155)</f>
        <v>442.5</v>
      </c>
      <c r="J155" s="7">
        <v>442.5</v>
      </c>
      <c r="K155" s="7"/>
      <c r="L155" s="7">
        <f>SUM(J155:K155)</f>
        <v>442.5</v>
      </c>
    </row>
    <row r="156" spans="1:12" ht="31.5" outlineLevel="3" x14ac:dyDescent="0.25">
      <c r="A156" s="5" t="s">
        <v>124</v>
      </c>
      <c r="B156" s="5"/>
      <c r="C156" s="114" t="s">
        <v>125</v>
      </c>
      <c r="D156" s="4">
        <f>D157+D160</f>
        <v>13810.999999999998</v>
      </c>
      <c r="E156" s="4">
        <f t="shared" ref="E156:F156" si="342">E157+E160</f>
        <v>0</v>
      </c>
      <c r="F156" s="4">
        <f t="shared" si="342"/>
        <v>13810.999999999998</v>
      </c>
      <c r="G156" s="4">
        <f>G157+G160</f>
        <v>13679.699999999999</v>
      </c>
      <c r="H156" s="4">
        <f t="shared" ref="H156" si="343">H157+H160</f>
        <v>0</v>
      </c>
      <c r="I156" s="4">
        <f t="shared" ref="I156" si="344">I157+I160</f>
        <v>13679.699999999999</v>
      </c>
      <c r="J156" s="4">
        <f>J157+J160</f>
        <v>12392.099999999999</v>
      </c>
      <c r="K156" s="4">
        <f t="shared" ref="K156" si="345">K157+K160</f>
        <v>0</v>
      </c>
      <c r="L156" s="4">
        <f t="shared" ref="L156" si="346">L157+L160</f>
        <v>12392.099999999999</v>
      </c>
    </row>
    <row r="157" spans="1:12" ht="47.25" outlineLevel="4" x14ac:dyDescent="0.25">
      <c r="A157" s="5" t="s">
        <v>126</v>
      </c>
      <c r="B157" s="5"/>
      <c r="C157" s="114" t="s">
        <v>127</v>
      </c>
      <c r="D157" s="4">
        <f>D158</f>
        <v>1218.2</v>
      </c>
      <c r="E157" s="4">
        <f t="shared" ref="E157:F158" si="347">E158</f>
        <v>0</v>
      </c>
      <c r="F157" s="4">
        <f t="shared" si="347"/>
        <v>1218.2</v>
      </c>
      <c r="G157" s="4">
        <f>G158</f>
        <v>1218.2</v>
      </c>
      <c r="H157" s="4">
        <f t="shared" ref="H157:H158" si="348">H158</f>
        <v>0</v>
      </c>
      <c r="I157" s="4">
        <f t="shared" ref="I157:I158" si="349">I158</f>
        <v>1218.2</v>
      </c>
      <c r="J157" s="4">
        <f>J158</f>
        <v>1096</v>
      </c>
      <c r="K157" s="4">
        <f t="shared" ref="K157:K158" si="350">K158</f>
        <v>0</v>
      </c>
      <c r="L157" s="4">
        <f t="shared" ref="L157:L158" si="351">L158</f>
        <v>1096</v>
      </c>
    </row>
    <row r="158" spans="1:12" ht="31.5" outlineLevel="5" x14ac:dyDescent="0.25">
      <c r="A158" s="5" t="s">
        <v>128</v>
      </c>
      <c r="B158" s="5"/>
      <c r="C158" s="114" t="s">
        <v>129</v>
      </c>
      <c r="D158" s="4">
        <f>D159</f>
        <v>1218.2</v>
      </c>
      <c r="E158" s="4">
        <f t="shared" si="347"/>
        <v>0</v>
      </c>
      <c r="F158" s="4">
        <f t="shared" si="347"/>
        <v>1218.2</v>
      </c>
      <c r="G158" s="4">
        <f t="shared" ref="G158:J158" si="352">G159</f>
        <v>1218.2</v>
      </c>
      <c r="H158" s="4">
        <f t="shared" si="348"/>
        <v>0</v>
      </c>
      <c r="I158" s="4">
        <f t="shared" si="349"/>
        <v>1218.2</v>
      </c>
      <c r="J158" s="4">
        <f t="shared" si="352"/>
        <v>1096</v>
      </c>
      <c r="K158" s="4">
        <f t="shared" si="350"/>
        <v>0</v>
      </c>
      <c r="L158" s="4">
        <f t="shared" si="351"/>
        <v>1096</v>
      </c>
    </row>
    <row r="159" spans="1:12" ht="31.5" outlineLevel="7" x14ac:dyDescent="0.25">
      <c r="A159" s="10" t="s">
        <v>128</v>
      </c>
      <c r="B159" s="10" t="s">
        <v>11</v>
      </c>
      <c r="C159" s="113" t="s">
        <v>12</v>
      </c>
      <c r="D159" s="7">
        <v>1218.2</v>
      </c>
      <c r="E159" s="7"/>
      <c r="F159" s="7">
        <f>SUM(D159:E159)</f>
        <v>1218.2</v>
      </c>
      <c r="G159" s="7">
        <v>1218.2</v>
      </c>
      <c r="H159" s="7"/>
      <c r="I159" s="7">
        <f>SUM(G159:H159)</f>
        <v>1218.2</v>
      </c>
      <c r="J159" s="7">
        <v>1096</v>
      </c>
      <c r="K159" s="7"/>
      <c r="L159" s="7">
        <f>SUM(J159:K159)</f>
        <v>1096</v>
      </c>
    </row>
    <row r="160" spans="1:12" ht="31.5" outlineLevel="4" x14ac:dyDescent="0.25">
      <c r="A160" s="5" t="s">
        <v>137</v>
      </c>
      <c r="B160" s="5"/>
      <c r="C160" s="114" t="s">
        <v>138</v>
      </c>
      <c r="D160" s="4">
        <f>D161+D164+D167</f>
        <v>12592.799999999997</v>
      </c>
      <c r="E160" s="4">
        <f t="shared" ref="E160:F160" si="353">E161+E164+E167</f>
        <v>0</v>
      </c>
      <c r="F160" s="4">
        <f t="shared" si="353"/>
        <v>12592.799999999997</v>
      </c>
      <c r="G160" s="4">
        <f t="shared" ref="G160:J160" si="354">G161+G164+G167</f>
        <v>12461.499999999998</v>
      </c>
      <c r="H160" s="4">
        <f t="shared" ref="H160" si="355">H161+H164+H167</f>
        <v>0</v>
      </c>
      <c r="I160" s="4">
        <f t="shared" ref="I160" si="356">I161+I164+I167</f>
        <v>12461.499999999998</v>
      </c>
      <c r="J160" s="4">
        <f t="shared" si="354"/>
        <v>11296.099999999999</v>
      </c>
      <c r="K160" s="4">
        <f t="shared" ref="K160" si="357">K161+K164+K167</f>
        <v>0</v>
      </c>
      <c r="L160" s="4">
        <f t="shared" ref="L160" si="358">L161+L164+L167</f>
        <v>11296.099999999999</v>
      </c>
    </row>
    <row r="161" spans="1:12" ht="31.5" outlineLevel="5" x14ac:dyDescent="0.25">
      <c r="A161" s="5" t="s">
        <v>139</v>
      </c>
      <c r="B161" s="5"/>
      <c r="C161" s="114" t="s">
        <v>140</v>
      </c>
      <c r="D161" s="4">
        <f>D162+D163</f>
        <v>10988.199999999999</v>
      </c>
      <c r="E161" s="4">
        <f t="shared" ref="E161:F161" si="359">E162+E163</f>
        <v>0</v>
      </c>
      <c r="F161" s="4">
        <f t="shared" si="359"/>
        <v>10988.199999999999</v>
      </c>
      <c r="G161" s="4">
        <f>G162+G163</f>
        <v>10988.199999999999</v>
      </c>
      <c r="H161" s="4">
        <f t="shared" ref="H161" si="360">H162+H163</f>
        <v>0</v>
      </c>
      <c r="I161" s="4">
        <f t="shared" ref="I161" si="361">I162+I163</f>
        <v>10988.199999999999</v>
      </c>
      <c r="J161" s="4">
        <f>J162+J163</f>
        <v>9832.7999999999993</v>
      </c>
      <c r="K161" s="4">
        <f t="shared" ref="K161" si="362">K162+K163</f>
        <v>0</v>
      </c>
      <c r="L161" s="4">
        <f t="shared" ref="L161" si="363">L162+L163</f>
        <v>9832.7999999999993</v>
      </c>
    </row>
    <row r="162" spans="1:12" ht="31.5" outlineLevel="7" x14ac:dyDescent="0.25">
      <c r="A162" s="10" t="s">
        <v>139</v>
      </c>
      <c r="B162" s="10" t="s">
        <v>11</v>
      </c>
      <c r="C162" s="113" t="s">
        <v>12</v>
      </c>
      <c r="D162" s="7">
        <v>32.799999999999997</v>
      </c>
      <c r="E162" s="7"/>
      <c r="F162" s="7">
        <f>SUM(D162:E162)</f>
        <v>32.799999999999997</v>
      </c>
      <c r="G162" s="7">
        <v>32.799999999999997</v>
      </c>
      <c r="H162" s="7"/>
      <c r="I162" s="7">
        <f>SUM(G162:H162)</f>
        <v>32.799999999999997</v>
      </c>
      <c r="J162" s="7">
        <v>32.799999999999997</v>
      </c>
      <c r="K162" s="7"/>
      <c r="L162" s="7">
        <f>SUM(J162:K162)</f>
        <v>32.799999999999997</v>
      </c>
    </row>
    <row r="163" spans="1:12" ht="31.5" outlineLevel="7" x14ac:dyDescent="0.25">
      <c r="A163" s="10" t="s">
        <v>139</v>
      </c>
      <c r="B163" s="10" t="s">
        <v>92</v>
      </c>
      <c r="C163" s="113" t="s">
        <v>93</v>
      </c>
      <c r="D163" s="7">
        <v>10955.4</v>
      </c>
      <c r="E163" s="7"/>
      <c r="F163" s="7">
        <f>SUM(D163:E163)</f>
        <v>10955.4</v>
      </c>
      <c r="G163" s="7">
        <v>10955.4</v>
      </c>
      <c r="H163" s="7"/>
      <c r="I163" s="7">
        <f>SUM(G163:H163)</f>
        <v>10955.4</v>
      </c>
      <c r="J163" s="7">
        <v>9800</v>
      </c>
      <c r="K163" s="7"/>
      <c r="L163" s="7">
        <f>SUM(J163:K163)</f>
        <v>9800</v>
      </c>
    </row>
    <row r="164" spans="1:12" ht="15.75" outlineLevel="5" x14ac:dyDescent="0.25">
      <c r="A164" s="5" t="s">
        <v>178</v>
      </c>
      <c r="B164" s="5"/>
      <c r="C164" s="114" t="s">
        <v>179</v>
      </c>
      <c r="D164" s="4">
        <f>D165+D166</f>
        <v>263.3</v>
      </c>
      <c r="E164" s="4">
        <f t="shared" ref="E164:F164" si="364">E165+E166</f>
        <v>0</v>
      </c>
      <c r="F164" s="4">
        <f t="shared" si="364"/>
        <v>263.3</v>
      </c>
      <c r="G164" s="4">
        <f>G165+G166</f>
        <v>263.3</v>
      </c>
      <c r="H164" s="4">
        <f t="shared" ref="H164" si="365">H165+H166</f>
        <v>0</v>
      </c>
      <c r="I164" s="4">
        <f t="shared" ref="I164" si="366">I165+I166</f>
        <v>263.3</v>
      </c>
      <c r="J164" s="4">
        <f>J165+J166</f>
        <v>263.3</v>
      </c>
      <c r="K164" s="4">
        <f t="shared" ref="K164" si="367">K165+K166</f>
        <v>0</v>
      </c>
      <c r="L164" s="4">
        <f t="shared" ref="L164" si="368">L165+L166</f>
        <v>263.3</v>
      </c>
    </row>
    <row r="165" spans="1:12" ht="31.5" outlineLevel="7" x14ac:dyDescent="0.25">
      <c r="A165" s="10" t="s">
        <v>178</v>
      </c>
      <c r="B165" s="10" t="s">
        <v>11</v>
      </c>
      <c r="C165" s="113" t="s">
        <v>12</v>
      </c>
      <c r="D165" s="7">
        <v>145</v>
      </c>
      <c r="E165" s="7"/>
      <c r="F165" s="7">
        <f t="shared" ref="F165:F166" si="369">SUM(D165:E165)</f>
        <v>145</v>
      </c>
      <c r="G165" s="7">
        <v>145</v>
      </c>
      <c r="H165" s="7"/>
      <c r="I165" s="7">
        <f t="shared" ref="I165:I166" si="370">SUM(G165:H165)</f>
        <v>145</v>
      </c>
      <c r="J165" s="7">
        <v>145</v>
      </c>
      <c r="K165" s="7"/>
      <c r="L165" s="7">
        <f t="shared" ref="L165:L166" si="371">SUM(J165:K165)</f>
        <v>145</v>
      </c>
    </row>
    <row r="166" spans="1:12" ht="31.5" outlineLevel="7" x14ac:dyDescent="0.25">
      <c r="A166" s="10" t="s">
        <v>178</v>
      </c>
      <c r="B166" s="10" t="s">
        <v>92</v>
      </c>
      <c r="C166" s="113" t="s">
        <v>93</v>
      </c>
      <c r="D166" s="7">
        <v>118.3</v>
      </c>
      <c r="E166" s="7"/>
      <c r="F166" s="7">
        <f t="shared" si="369"/>
        <v>118.3</v>
      </c>
      <c r="G166" s="7">
        <v>118.3</v>
      </c>
      <c r="H166" s="7"/>
      <c r="I166" s="7">
        <f t="shared" si="370"/>
        <v>118.3</v>
      </c>
      <c r="J166" s="7">
        <v>118.3</v>
      </c>
      <c r="K166" s="7"/>
      <c r="L166" s="7">
        <f t="shared" si="371"/>
        <v>118.3</v>
      </c>
    </row>
    <row r="167" spans="1:12" ht="15.75" outlineLevel="5" x14ac:dyDescent="0.25">
      <c r="A167" s="5" t="s">
        <v>141</v>
      </c>
      <c r="B167" s="5"/>
      <c r="C167" s="114" t="s">
        <v>142</v>
      </c>
      <c r="D167" s="4">
        <f>D168</f>
        <v>1341.3</v>
      </c>
      <c r="E167" s="4">
        <f t="shared" ref="E167:F167" si="372">E168</f>
        <v>0</v>
      </c>
      <c r="F167" s="4">
        <f t="shared" si="372"/>
        <v>1341.3</v>
      </c>
      <c r="G167" s="4">
        <f>G168</f>
        <v>1210</v>
      </c>
      <c r="H167" s="4">
        <f t="shared" ref="H167" si="373">H168</f>
        <v>0</v>
      </c>
      <c r="I167" s="4">
        <f t="shared" ref="I167" si="374">I168</f>
        <v>1210</v>
      </c>
      <c r="J167" s="4">
        <f>J168</f>
        <v>1200</v>
      </c>
      <c r="K167" s="4">
        <f t="shared" ref="K167" si="375">K168</f>
        <v>0</v>
      </c>
      <c r="L167" s="4">
        <f t="shared" ref="L167" si="376">L168</f>
        <v>1200</v>
      </c>
    </row>
    <row r="168" spans="1:12" ht="31.5" outlineLevel="7" x14ac:dyDescent="0.25">
      <c r="A168" s="10" t="s">
        <v>141</v>
      </c>
      <c r="B168" s="10" t="s">
        <v>92</v>
      </c>
      <c r="C168" s="113" t="s">
        <v>93</v>
      </c>
      <c r="D168" s="7">
        <v>1341.3</v>
      </c>
      <c r="E168" s="7"/>
      <c r="F168" s="7">
        <f>SUM(D168:E168)</f>
        <v>1341.3</v>
      </c>
      <c r="G168" s="7">
        <v>1210</v>
      </c>
      <c r="H168" s="7"/>
      <c r="I168" s="7">
        <f>SUM(G168:H168)</f>
        <v>1210</v>
      </c>
      <c r="J168" s="7">
        <v>1200</v>
      </c>
      <c r="K168" s="7"/>
      <c r="L168" s="7">
        <f>SUM(J168:K168)</f>
        <v>1200</v>
      </c>
    </row>
    <row r="169" spans="1:12" ht="31.5" outlineLevel="3" x14ac:dyDescent="0.25">
      <c r="A169" s="5" t="s">
        <v>180</v>
      </c>
      <c r="B169" s="5"/>
      <c r="C169" s="114" t="s">
        <v>181</v>
      </c>
      <c r="D169" s="4">
        <f>D170+D177</f>
        <v>835.2</v>
      </c>
      <c r="E169" s="4">
        <f t="shared" ref="E169:F169" si="377">E170+E177</f>
        <v>0</v>
      </c>
      <c r="F169" s="4">
        <f t="shared" si="377"/>
        <v>835.2</v>
      </c>
      <c r="G169" s="4">
        <f t="shared" ref="G169:J169" si="378">G170+G177</f>
        <v>586.20000000000005</v>
      </c>
      <c r="H169" s="4">
        <f t="shared" ref="H169" si="379">H170+H177</f>
        <v>0</v>
      </c>
      <c r="I169" s="4">
        <f t="shared" ref="I169" si="380">I170+I177</f>
        <v>586.20000000000005</v>
      </c>
      <c r="J169" s="4">
        <f t="shared" si="378"/>
        <v>586.20000000000005</v>
      </c>
      <c r="K169" s="4">
        <f t="shared" ref="K169" si="381">K170+K177</f>
        <v>0</v>
      </c>
      <c r="L169" s="4">
        <f t="shared" ref="L169" si="382">L170+L177</f>
        <v>586.20000000000005</v>
      </c>
    </row>
    <row r="170" spans="1:12" ht="15.75" outlineLevel="4" x14ac:dyDescent="0.25">
      <c r="A170" s="5" t="s">
        <v>182</v>
      </c>
      <c r="B170" s="5"/>
      <c r="C170" s="114" t="s">
        <v>183</v>
      </c>
      <c r="D170" s="4">
        <f>D171+D173+D175</f>
        <v>780.2</v>
      </c>
      <c r="E170" s="4">
        <f t="shared" ref="E170:F170" si="383">E171+E173+E175</f>
        <v>0</v>
      </c>
      <c r="F170" s="4">
        <f t="shared" si="383"/>
        <v>780.2</v>
      </c>
      <c r="G170" s="4">
        <f t="shared" ref="G170:J170" si="384">G171+G173+G175</f>
        <v>531.20000000000005</v>
      </c>
      <c r="H170" s="4">
        <f t="shared" ref="H170" si="385">H171+H173+H175</f>
        <v>0</v>
      </c>
      <c r="I170" s="4">
        <f t="shared" ref="I170" si="386">I171+I173+I175</f>
        <v>531.20000000000005</v>
      </c>
      <c r="J170" s="4">
        <f t="shared" si="384"/>
        <v>531.20000000000005</v>
      </c>
      <c r="K170" s="4">
        <f t="shared" ref="K170" si="387">K171+K173+K175</f>
        <v>0</v>
      </c>
      <c r="L170" s="4">
        <f t="shared" ref="L170" si="388">L171+L173+L175</f>
        <v>531.20000000000005</v>
      </c>
    </row>
    <row r="171" spans="1:12" ht="15.75" outlineLevel="5" x14ac:dyDescent="0.25">
      <c r="A171" s="5" t="s">
        <v>184</v>
      </c>
      <c r="B171" s="5"/>
      <c r="C171" s="114" t="s">
        <v>185</v>
      </c>
      <c r="D171" s="4">
        <f>D172</f>
        <v>485</v>
      </c>
      <c r="E171" s="4">
        <f t="shared" ref="E171:F171" si="389">E172</f>
        <v>0</v>
      </c>
      <c r="F171" s="4">
        <f t="shared" si="389"/>
        <v>485</v>
      </c>
      <c r="G171" s="4">
        <f>G172</f>
        <v>436</v>
      </c>
      <c r="H171" s="4">
        <f t="shared" ref="H171" si="390">H172</f>
        <v>0</v>
      </c>
      <c r="I171" s="4">
        <f t="shared" ref="I171" si="391">I172</f>
        <v>436</v>
      </c>
      <c r="J171" s="4">
        <f>J172</f>
        <v>436</v>
      </c>
      <c r="K171" s="4">
        <f t="shared" ref="K171" si="392">K172</f>
        <v>0</v>
      </c>
      <c r="L171" s="4">
        <f t="shared" ref="L171" si="393">L172</f>
        <v>436</v>
      </c>
    </row>
    <row r="172" spans="1:12" ht="31.5" outlineLevel="7" x14ac:dyDescent="0.25">
      <c r="A172" s="10" t="s">
        <v>184</v>
      </c>
      <c r="B172" s="10" t="s">
        <v>11</v>
      </c>
      <c r="C172" s="113" t="s">
        <v>12</v>
      </c>
      <c r="D172" s="7">
        <v>485</v>
      </c>
      <c r="E172" s="7"/>
      <c r="F172" s="7">
        <f>SUM(D172:E172)</f>
        <v>485</v>
      </c>
      <c r="G172" s="7">
        <v>436</v>
      </c>
      <c r="H172" s="7"/>
      <c r="I172" s="7">
        <f>SUM(G172:H172)</f>
        <v>436</v>
      </c>
      <c r="J172" s="7">
        <v>436</v>
      </c>
      <c r="K172" s="7"/>
      <c r="L172" s="7">
        <f>SUM(J172:K172)</f>
        <v>436</v>
      </c>
    </row>
    <row r="173" spans="1:12" ht="31.5" outlineLevel="5" x14ac:dyDescent="0.25">
      <c r="A173" s="5" t="s">
        <v>280</v>
      </c>
      <c r="B173" s="5"/>
      <c r="C173" s="114" t="s">
        <v>281</v>
      </c>
      <c r="D173" s="4">
        <f>D174</f>
        <v>95.2</v>
      </c>
      <c r="E173" s="4">
        <f t="shared" ref="E173:F173" si="394">E174</f>
        <v>0</v>
      </c>
      <c r="F173" s="4">
        <f t="shared" si="394"/>
        <v>95.2</v>
      </c>
      <c r="G173" s="4">
        <f>G174</f>
        <v>95.2</v>
      </c>
      <c r="H173" s="4">
        <f t="shared" ref="H173" si="395">H174</f>
        <v>0</v>
      </c>
      <c r="I173" s="4">
        <f t="shared" ref="I173" si="396">I174</f>
        <v>95.2</v>
      </c>
      <c r="J173" s="4">
        <f>J174</f>
        <v>95.2</v>
      </c>
      <c r="K173" s="4">
        <f t="shared" ref="K173" si="397">K174</f>
        <v>0</v>
      </c>
      <c r="L173" s="4">
        <f t="shared" ref="L173" si="398">L174</f>
        <v>95.2</v>
      </c>
    </row>
    <row r="174" spans="1:12" ht="31.5" outlineLevel="7" x14ac:dyDescent="0.25">
      <c r="A174" s="10" t="s">
        <v>280</v>
      </c>
      <c r="B174" s="10" t="s">
        <v>11</v>
      </c>
      <c r="C174" s="113" t="s">
        <v>12</v>
      </c>
      <c r="D174" s="7">
        <v>95.2</v>
      </c>
      <c r="E174" s="7"/>
      <c r="F174" s="7">
        <f>SUM(D174:E174)</f>
        <v>95.2</v>
      </c>
      <c r="G174" s="7">
        <v>95.2</v>
      </c>
      <c r="H174" s="7"/>
      <c r="I174" s="7">
        <f>SUM(G174:H174)</f>
        <v>95.2</v>
      </c>
      <c r="J174" s="7">
        <v>95.2</v>
      </c>
      <c r="K174" s="7"/>
      <c r="L174" s="7">
        <f>SUM(J174:K174)</f>
        <v>95.2</v>
      </c>
    </row>
    <row r="175" spans="1:12" ht="15.75" outlineLevel="5" x14ac:dyDescent="0.25">
      <c r="A175" s="5" t="s">
        <v>282</v>
      </c>
      <c r="B175" s="5"/>
      <c r="C175" s="114" t="s">
        <v>283</v>
      </c>
      <c r="D175" s="4">
        <f>D176</f>
        <v>200</v>
      </c>
      <c r="E175" s="4">
        <f t="shared" ref="E175:F175" si="399">E176</f>
        <v>0</v>
      </c>
      <c r="F175" s="4">
        <f t="shared" si="399"/>
        <v>200</v>
      </c>
      <c r="G175" s="4">
        <f>G176</f>
        <v>0</v>
      </c>
      <c r="H175" s="4">
        <f t="shared" ref="H175" si="400">H176</f>
        <v>0</v>
      </c>
      <c r="I175" s="4"/>
      <c r="J175" s="4">
        <f>J176</f>
        <v>0</v>
      </c>
      <c r="K175" s="4">
        <f t="shared" ref="K175" si="401">K176</f>
        <v>0</v>
      </c>
      <c r="L175" s="4"/>
    </row>
    <row r="176" spans="1:12" ht="31.5" outlineLevel="7" x14ac:dyDescent="0.25">
      <c r="A176" s="10" t="s">
        <v>282</v>
      </c>
      <c r="B176" s="10" t="s">
        <v>11</v>
      </c>
      <c r="C176" s="113" t="s">
        <v>12</v>
      </c>
      <c r="D176" s="7">
        <v>200</v>
      </c>
      <c r="E176" s="7"/>
      <c r="F176" s="7">
        <f>SUM(D176:E176)</f>
        <v>200</v>
      </c>
      <c r="G176" s="7"/>
      <c r="H176" s="7"/>
      <c r="I176" s="7"/>
      <c r="J176" s="7"/>
      <c r="K176" s="7"/>
      <c r="L176" s="7"/>
    </row>
    <row r="177" spans="1:13" ht="31.5" outlineLevel="4" x14ac:dyDescent="0.25">
      <c r="A177" s="5" t="s">
        <v>284</v>
      </c>
      <c r="B177" s="5"/>
      <c r="C177" s="114" t="s">
        <v>285</v>
      </c>
      <c r="D177" s="4">
        <f t="shared" ref="D177:L178" si="402">D178</f>
        <v>55</v>
      </c>
      <c r="E177" s="4">
        <f t="shared" si="402"/>
        <v>0</v>
      </c>
      <c r="F177" s="4">
        <f t="shared" si="402"/>
        <v>55</v>
      </c>
      <c r="G177" s="4">
        <f t="shared" si="402"/>
        <v>55</v>
      </c>
      <c r="H177" s="4">
        <f t="shared" si="402"/>
        <v>0</v>
      </c>
      <c r="I177" s="4">
        <f t="shared" si="402"/>
        <v>55</v>
      </c>
      <c r="J177" s="4">
        <f t="shared" si="402"/>
        <v>55</v>
      </c>
      <c r="K177" s="4">
        <f t="shared" si="402"/>
        <v>0</v>
      </c>
      <c r="L177" s="4">
        <f t="shared" si="402"/>
        <v>55</v>
      </c>
    </row>
    <row r="178" spans="1:13" ht="15.75" outlineLevel="5" x14ac:dyDescent="0.25">
      <c r="A178" s="5" t="s">
        <v>286</v>
      </c>
      <c r="B178" s="5"/>
      <c r="C178" s="114" t="s">
        <v>287</v>
      </c>
      <c r="D178" s="4">
        <f t="shared" si="402"/>
        <v>55</v>
      </c>
      <c r="E178" s="4">
        <f t="shared" si="402"/>
        <v>0</v>
      </c>
      <c r="F178" s="4">
        <f t="shared" si="402"/>
        <v>55</v>
      </c>
      <c r="G178" s="4">
        <f t="shared" si="402"/>
        <v>55</v>
      </c>
      <c r="H178" s="4">
        <f t="shared" si="402"/>
        <v>0</v>
      </c>
      <c r="I178" s="4">
        <f t="shared" si="402"/>
        <v>55</v>
      </c>
      <c r="J178" s="4">
        <f t="shared" si="402"/>
        <v>55</v>
      </c>
      <c r="K178" s="4">
        <f t="shared" si="402"/>
        <v>0</v>
      </c>
      <c r="L178" s="4">
        <f t="shared" si="402"/>
        <v>55</v>
      </c>
    </row>
    <row r="179" spans="1:13" ht="31.5" outlineLevel="7" x14ac:dyDescent="0.25">
      <c r="A179" s="10" t="s">
        <v>286</v>
      </c>
      <c r="B179" s="10" t="s">
        <v>11</v>
      </c>
      <c r="C179" s="113" t="s">
        <v>12</v>
      </c>
      <c r="D179" s="7">
        <v>55</v>
      </c>
      <c r="E179" s="7"/>
      <c r="F179" s="7">
        <f>SUM(D179:E179)</f>
        <v>55</v>
      </c>
      <c r="G179" s="7">
        <v>55</v>
      </c>
      <c r="H179" s="7"/>
      <c r="I179" s="7">
        <f>SUM(G179:H179)</f>
        <v>55</v>
      </c>
      <c r="J179" s="7">
        <v>55</v>
      </c>
      <c r="K179" s="7"/>
      <c r="L179" s="7">
        <f>SUM(J179:K179)</f>
        <v>55</v>
      </c>
    </row>
    <row r="180" spans="1:13" ht="47.25" outlineLevel="3" x14ac:dyDescent="0.25">
      <c r="A180" s="5" t="s">
        <v>130</v>
      </c>
      <c r="B180" s="5"/>
      <c r="C180" s="114" t="s">
        <v>131</v>
      </c>
      <c r="D180" s="4">
        <f t="shared" ref="D180:L181" si="403">D181</f>
        <v>22813.4</v>
      </c>
      <c r="E180" s="4">
        <f t="shared" si="403"/>
        <v>0</v>
      </c>
      <c r="F180" s="4">
        <f t="shared" si="403"/>
        <v>22813.4</v>
      </c>
      <c r="G180" s="4">
        <f t="shared" si="403"/>
        <v>21576.400000000001</v>
      </c>
      <c r="H180" s="4">
        <f t="shared" si="403"/>
        <v>0</v>
      </c>
      <c r="I180" s="4">
        <f t="shared" si="403"/>
        <v>21576.400000000001</v>
      </c>
      <c r="J180" s="4">
        <f t="shared" si="403"/>
        <v>19554.900000000001</v>
      </c>
      <c r="K180" s="4">
        <f t="shared" si="403"/>
        <v>0</v>
      </c>
      <c r="L180" s="4">
        <f t="shared" si="403"/>
        <v>19554.900000000001</v>
      </c>
    </row>
    <row r="181" spans="1:13" ht="31.5" outlineLevel="4" x14ac:dyDescent="0.25">
      <c r="A181" s="5" t="s">
        <v>132</v>
      </c>
      <c r="B181" s="5"/>
      <c r="C181" s="114" t="s">
        <v>57</v>
      </c>
      <c r="D181" s="4">
        <f t="shared" si="403"/>
        <v>22813.4</v>
      </c>
      <c r="E181" s="4">
        <f t="shared" si="403"/>
        <v>0</v>
      </c>
      <c r="F181" s="4">
        <f t="shared" si="403"/>
        <v>22813.4</v>
      </c>
      <c r="G181" s="4">
        <f t="shared" si="403"/>
        <v>21576.400000000001</v>
      </c>
      <c r="H181" s="4">
        <f t="shared" si="403"/>
        <v>0</v>
      </c>
      <c r="I181" s="4">
        <f t="shared" si="403"/>
        <v>21576.400000000001</v>
      </c>
      <c r="J181" s="4">
        <f t="shared" si="403"/>
        <v>19554.900000000001</v>
      </c>
      <c r="K181" s="4">
        <f t="shared" si="403"/>
        <v>0</v>
      </c>
      <c r="L181" s="4">
        <f t="shared" si="403"/>
        <v>19554.900000000001</v>
      </c>
    </row>
    <row r="182" spans="1:13" ht="15.75" outlineLevel="5" x14ac:dyDescent="0.25">
      <c r="A182" s="5" t="s">
        <v>133</v>
      </c>
      <c r="B182" s="5"/>
      <c r="C182" s="114" t="s">
        <v>134</v>
      </c>
      <c r="D182" s="4">
        <f>D183+D184+D185</f>
        <v>22813.4</v>
      </c>
      <c r="E182" s="4">
        <f t="shared" ref="E182:F182" si="404">E183+E184+E185</f>
        <v>0</v>
      </c>
      <c r="F182" s="4">
        <f t="shared" si="404"/>
        <v>22813.4</v>
      </c>
      <c r="G182" s="4">
        <f>G183+G184+G185</f>
        <v>21576.400000000001</v>
      </c>
      <c r="H182" s="4">
        <f t="shared" ref="H182" si="405">H183+H184+H185</f>
        <v>0</v>
      </c>
      <c r="I182" s="4">
        <f t="shared" ref="I182" si="406">I183+I184+I185</f>
        <v>21576.400000000001</v>
      </c>
      <c r="J182" s="4">
        <f>J183+J184+J185</f>
        <v>19554.900000000001</v>
      </c>
      <c r="K182" s="4">
        <f t="shared" ref="K182" si="407">K183+K184+K185</f>
        <v>0</v>
      </c>
      <c r="L182" s="4">
        <f t="shared" ref="L182" si="408">L183+L184+L185</f>
        <v>19554.900000000001</v>
      </c>
    </row>
    <row r="183" spans="1:13" ht="47.25" outlineLevel="7" x14ac:dyDescent="0.25">
      <c r="A183" s="10" t="s">
        <v>133</v>
      </c>
      <c r="B183" s="10" t="s">
        <v>8</v>
      </c>
      <c r="C183" s="113" t="s">
        <v>9</v>
      </c>
      <c r="D183" s="7">
        <v>20765.5</v>
      </c>
      <c r="E183" s="7"/>
      <c r="F183" s="7">
        <f t="shared" ref="F183:F185" si="409">SUM(D183:E183)</f>
        <v>20765.5</v>
      </c>
      <c r="G183" s="7">
        <v>19766.5</v>
      </c>
      <c r="H183" s="7"/>
      <c r="I183" s="7">
        <f t="shared" ref="I183:I185" si="410">SUM(G183:H183)</f>
        <v>19766.5</v>
      </c>
      <c r="J183" s="7">
        <v>17745</v>
      </c>
      <c r="K183" s="7"/>
      <c r="L183" s="7">
        <f t="shared" ref="L183:L185" si="411">SUM(J183:K183)</f>
        <v>17745</v>
      </c>
      <c r="M183" s="126"/>
    </row>
    <row r="184" spans="1:13" ht="31.5" outlineLevel="7" x14ac:dyDescent="0.25">
      <c r="A184" s="10" t="s">
        <v>133</v>
      </c>
      <c r="B184" s="10" t="s">
        <v>11</v>
      </c>
      <c r="C184" s="113" t="s">
        <v>12</v>
      </c>
      <c r="D184" s="7">
        <v>2030.4</v>
      </c>
      <c r="E184" s="7"/>
      <c r="F184" s="7">
        <f t="shared" si="409"/>
        <v>2030.4</v>
      </c>
      <c r="G184" s="7">
        <v>1792.4</v>
      </c>
      <c r="H184" s="7"/>
      <c r="I184" s="7">
        <f t="shared" si="410"/>
        <v>1792.4</v>
      </c>
      <c r="J184" s="7">
        <v>1792.4</v>
      </c>
      <c r="K184" s="7"/>
      <c r="L184" s="7">
        <f t="shared" si="411"/>
        <v>1792.4</v>
      </c>
      <c r="M184" s="126"/>
    </row>
    <row r="185" spans="1:13" ht="15.75" outlineLevel="7" x14ac:dyDescent="0.25">
      <c r="A185" s="10" t="s">
        <v>133</v>
      </c>
      <c r="B185" s="10" t="s">
        <v>27</v>
      </c>
      <c r="C185" s="113" t="s">
        <v>28</v>
      </c>
      <c r="D185" s="7">
        <v>17.5</v>
      </c>
      <c r="E185" s="7"/>
      <c r="F185" s="7">
        <f t="shared" si="409"/>
        <v>17.5</v>
      </c>
      <c r="G185" s="7">
        <v>17.5</v>
      </c>
      <c r="H185" s="7"/>
      <c r="I185" s="7">
        <f t="shared" si="410"/>
        <v>17.5</v>
      </c>
      <c r="J185" s="7">
        <v>17.5</v>
      </c>
      <c r="K185" s="7"/>
      <c r="L185" s="7">
        <f t="shared" si="411"/>
        <v>17.5</v>
      </c>
      <c r="M185" s="126"/>
    </row>
    <row r="186" spans="1:13" ht="31.5" outlineLevel="2" x14ac:dyDescent="0.25">
      <c r="A186" s="5" t="s">
        <v>158</v>
      </c>
      <c r="B186" s="5"/>
      <c r="C186" s="114" t="s">
        <v>159</v>
      </c>
      <c r="D186" s="4">
        <f t="shared" ref="D186:L186" si="412">D187+D196+D207+D214</f>
        <v>64912.2</v>
      </c>
      <c r="E186" s="4">
        <f t="shared" si="412"/>
        <v>-7652.3207199999997</v>
      </c>
      <c r="F186" s="4">
        <f t="shared" si="412"/>
        <v>57259.879280000008</v>
      </c>
      <c r="G186" s="4">
        <f t="shared" si="412"/>
        <v>27668</v>
      </c>
      <c r="H186" s="4">
        <f t="shared" si="412"/>
        <v>0</v>
      </c>
      <c r="I186" s="4">
        <f t="shared" si="412"/>
        <v>27668</v>
      </c>
      <c r="J186" s="4">
        <f t="shared" si="412"/>
        <v>26677.3</v>
      </c>
      <c r="K186" s="4">
        <f t="shared" si="412"/>
        <v>0</v>
      </c>
      <c r="L186" s="4">
        <f t="shared" si="412"/>
        <v>26677.3</v>
      </c>
    </row>
    <row r="187" spans="1:13" ht="31.5" outlineLevel="3" x14ac:dyDescent="0.25">
      <c r="A187" s="5" t="s">
        <v>211</v>
      </c>
      <c r="B187" s="5"/>
      <c r="C187" s="114" t="s">
        <v>212</v>
      </c>
      <c r="D187" s="4">
        <f t="shared" ref="D187:L187" si="413">D188+D193</f>
        <v>1000</v>
      </c>
      <c r="E187" s="4">
        <f t="shared" si="413"/>
        <v>-500</v>
      </c>
      <c r="F187" s="4">
        <f t="shared" si="413"/>
        <v>500</v>
      </c>
      <c r="G187" s="4">
        <f t="shared" si="413"/>
        <v>850</v>
      </c>
      <c r="H187" s="4">
        <f t="shared" si="413"/>
        <v>-600</v>
      </c>
      <c r="I187" s="4">
        <f t="shared" si="413"/>
        <v>250</v>
      </c>
      <c r="J187" s="4">
        <f t="shared" si="413"/>
        <v>850</v>
      </c>
      <c r="K187" s="4">
        <f t="shared" si="413"/>
        <v>-600</v>
      </c>
      <c r="L187" s="4">
        <f t="shared" si="413"/>
        <v>250</v>
      </c>
    </row>
    <row r="188" spans="1:13" ht="31.5" outlineLevel="4" x14ac:dyDescent="0.2">
      <c r="A188" s="5" t="s">
        <v>213</v>
      </c>
      <c r="B188" s="5"/>
      <c r="C188" s="19" t="s">
        <v>841</v>
      </c>
      <c r="D188" s="4">
        <f t="shared" ref="D188:L189" si="414">D189</f>
        <v>700</v>
      </c>
      <c r="E188" s="4">
        <f>E189+E191</f>
        <v>-200</v>
      </c>
      <c r="F188" s="4">
        <f t="shared" ref="F188:L188" si="415">F189+F191</f>
        <v>500</v>
      </c>
      <c r="G188" s="4">
        <f t="shared" si="415"/>
        <v>600</v>
      </c>
      <c r="H188" s="4">
        <f t="shared" si="415"/>
        <v>-350</v>
      </c>
      <c r="I188" s="4">
        <f t="shared" si="415"/>
        <v>250</v>
      </c>
      <c r="J188" s="4">
        <f t="shared" si="415"/>
        <v>600</v>
      </c>
      <c r="K188" s="4">
        <f t="shared" si="415"/>
        <v>-350</v>
      </c>
      <c r="L188" s="4">
        <f t="shared" si="415"/>
        <v>250</v>
      </c>
    </row>
    <row r="189" spans="1:13" ht="15.75" hidden="1" outlineLevel="5" x14ac:dyDescent="0.25">
      <c r="A189" s="5" t="s">
        <v>214</v>
      </c>
      <c r="B189" s="5"/>
      <c r="C189" s="114" t="s">
        <v>215</v>
      </c>
      <c r="D189" s="4">
        <f t="shared" si="414"/>
        <v>700</v>
      </c>
      <c r="E189" s="4">
        <f t="shared" si="414"/>
        <v>-700</v>
      </c>
      <c r="F189" s="4">
        <f t="shared" si="414"/>
        <v>0</v>
      </c>
      <c r="G189" s="4">
        <f t="shared" si="414"/>
        <v>600</v>
      </c>
      <c r="H189" s="4">
        <f t="shared" si="414"/>
        <v>-600</v>
      </c>
      <c r="I189" s="4">
        <f t="shared" si="414"/>
        <v>0</v>
      </c>
      <c r="J189" s="4">
        <f t="shared" si="414"/>
        <v>600</v>
      </c>
      <c r="K189" s="4">
        <f t="shared" si="414"/>
        <v>-600</v>
      </c>
      <c r="L189" s="4">
        <f t="shared" si="414"/>
        <v>0</v>
      </c>
    </row>
    <row r="190" spans="1:13" ht="31.5" hidden="1" outlineLevel="7" x14ac:dyDescent="0.25">
      <c r="A190" s="10" t="s">
        <v>214</v>
      </c>
      <c r="B190" s="10" t="s">
        <v>92</v>
      </c>
      <c r="C190" s="113" t="s">
        <v>93</v>
      </c>
      <c r="D190" s="7">
        <v>700</v>
      </c>
      <c r="E190" s="7">
        <v>-700</v>
      </c>
      <c r="F190" s="7">
        <f t="shared" ref="F190" si="416">SUM(D190:E190)</f>
        <v>0</v>
      </c>
      <c r="G190" s="7">
        <v>600</v>
      </c>
      <c r="H190" s="7">
        <v>-600</v>
      </c>
      <c r="I190" s="7">
        <f t="shared" ref="I190" si="417">SUM(G190:H190)</f>
        <v>0</v>
      </c>
      <c r="J190" s="7">
        <v>600</v>
      </c>
      <c r="K190" s="7">
        <v>-600</v>
      </c>
      <c r="L190" s="7">
        <f t="shared" ref="L190" si="418">SUM(J190:K190)</f>
        <v>0</v>
      </c>
    </row>
    <row r="191" spans="1:13" ht="15.75" outlineLevel="5" collapsed="1" x14ac:dyDescent="0.25">
      <c r="A191" s="5" t="s">
        <v>840</v>
      </c>
      <c r="B191" s="5"/>
      <c r="C191" s="114" t="s">
        <v>219</v>
      </c>
      <c r="D191" s="4">
        <f t="shared" ref="D191:L194" si="419">D192</f>
        <v>0</v>
      </c>
      <c r="E191" s="4">
        <f t="shared" si="419"/>
        <v>500</v>
      </c>
      <c r="F191" s="4">
        <f t="shared" si="419"/>
        <v>500</v>
      </c>
      <c r="G191" s="4">
        <f t="shared" si="419"/>
        <v>0</v>
      </c>
      <c r="H191" s="4">
        <f t="shared" si="419"/>
        <v>250</v>
      </c>
      <c r="I191" s="4">
        <f t="shared" si="419"/>
        <v>250</v>
      </c>
      <c r="J191" s="4">
        <f t="shared" si="419"/>
        <v>0</v>
      </c>
      <c r="K191" s="4">
        <f t="shared" si="419"/>
        <v>250</v>
      </c>
      <c r="L191" s="4">
        <f t="shared" si="419"/>
        <v>250</v>
      </c>
    </row>
    <row r="192" spans="1:13" ht="15.75" outlineLevel="7" x14ac:dyDescent="0.25">
      <c r="A192" s="10" t="s">
        <v>840</v>
      </c>
      <c r="B192" s="10" t="s">
        <v>27</v>
      </c>
      <c r="C192" s="113" t="s">
        <v>28</v>
      </c>
      <c r="D192" s="7"/>
      <c r="E192" s="7">
        <v>500</v>
      </c>
      <c r="F192" s="7">
        <f t="shared" ref="F192" si="420">SUM(D192:E192)</f>
        <v>500</v>
      </c>
      <c r="G192" s="7"/>
      <c r="H192" s="7">
        <v>250</v>
      </c>
      <c r="I192" s="7">
        <f t="shared" ref="I192" si="421">SUM(G192:H192)</f>
        <v>250</v>
      </c>
      <c r="J192" s="7"/>
      <c r="K192" s="7">
        <v>250</v>
      </c>
      <c r="L192" s="7">
        <f t="shared" ref="L192" si="422">SUM(J192:K192)</f>
        <v>250</v>
      </c>
    </row>
    <row r="193" spans="1:12" ht="31.5" hidden="1" outlineLevel="4" x14ac:dyDescent="0.25">
      <c r="A193" s="5" t="s">
        <v>216</v>
      </c>
      <c r="B193" s="5"/>
      <c r="C193" s="114" t="s">
        <v>217</v>
      </c>
      <c r="D193" s="4">
        <f t="shared" si="419"/>
        <v>300</v>
      </c>
      <c r="E193" s="4">
        <f t="shared" si="419"/>
        <v>-300</v>
      </c>
      <c r="F193" s="4">
        <f t="shared" si="419"/>
        <v>0</v>
      </c>
      <c r="G193" s="4">
        <f t="shared" si="419"/>
        <v>250</v>
      </c>
      <c r="H193" s="4">
        <f t="shared" si="419"/>
        <v>-250</v>
      </c>
      <c r="I193" s="4">
        <f t="shared" si="419"/>
        <v>0</v>
      </c>
      <c r="J193" s="4">
        <f t="shared" si="419"/>
        <v>250</v>
      </c>
      <c r="K193" s="4">
        <f t="shared" si="419"/>
        <v>-250</v>
      </c>
      <c r="L193" s="4">
        <f t="shared" si="419"/>
        <v>0</v>
      </c>
    </row>
    <row r="194" spans="1:12" ht="15.75" hidden="1" outlineLevel="5" x14ac:dyDescent="0.25">
      <c r="A194" s="5" t="s">
        <v>218</v>
      </c>
      <c r="B194" s="5"/>
      <c r="C194" s="114" t="s">
        <v>219</v>
      </c>
      <c r="D194" s="4">
        <f t="shared" si="419"/>
        <v>300</v>
      </c>
      <c r="E194" s="4">
        <f t="shared" si="419"/>
        <v>-300</v>
      </c>
      <c r="F194" s="4">
        <f t="shared" si="419"/>
        <v>0</v>
      </c>
      <c r="G194" s="4">
        <f t="shared" si="419"/>
        <v>250</v>
      </c>
      <c r="H194" s="4">
        <f t="shared" si="419"/>
        <v>-250</v>
      </c>
      <c r="I194" s="4">
        <f t="shared" si="419"/>
        <v>0</v>
      </c>
      <c r="J194" s="4">
        <f t="shared" si="419"/>
        <v>250</v>
      </c>
      <c r="K194" s="4">
        <f t="shared" si="419"/>
        <v>-250</v>
      </c>
      <c r="L194" s="4">
        <f t="shared" si="419"/>
        <v>0</v>
      </c>
    </row>
    <row r="195" spans="1:12" ht="15.75" hidden="1" outlineLevel="7" x14ac:dyDescent="0.25">
      <c r="A195" s="10" t="s">
        <v>218</v>
      </c>
      <c r="B195" s="10" t="s">
        <v>27</v>
      </c>
      <c r="C195" s="113" t="s">
        <v>28</v>
      </c>
      <c r="D195" s="7">
        <v>300</v>
      </c>
      <c r="E195" s="7">
        <v>-300</v>
      </c>
      <c r="F195" s="7">
        <f t="shared" ref="F195" si="423">SUM(D195:E195)</f>
        <v>0</v>
      </c>
      <c r="G195" s="7">
        <v>250</v>
      </c>
      <c r="H195" s="7">
        <v>-250</v>
      </c>
      <c r="I195" s="7">
        <f t="shared" ref="I195" si="424">SUM(G195:H195)</f>
        <v>0</v>
      </c>
      <c r="J195" s="7">
        <v>250</v>
      </c>
      <c r="K195" s="7">
        <v>-250</v>
      </c>
      <c r="L195" s="7">
        <f t="shared" ref="L195" si="425">SUM(J195:K195)</f>
        <v>0</v>
      </c>
    </row>
    <row r="196" spans="1:12" ht="47.25" outlineLevel="7" x14ac:dyDescent="0.25">
      <c r="A196" s="5" t="s">
        <v>369</v>
      </c>
      <c r="B196" s="5"/>
      <c r="C196" s="114" t="s">
        <v>370</v>
      </c>
      <c r="D196" s="4">
        <f>D197+D200</f>
        <v>35274.299999999996</v>
      </c>
      <c r="E196" s="4">
        <f t="shared" ref="E196:F196" si="426">E197+E200</f>
        <v>-9002.3207199999997</v>
      </c>
      <c r="F196" s="4">
        <f t="shared" si="426"/>
        <v>26271.97928</v>
      </c>
      <c r="G196" s="4">
        <f t="shared" ref="G196:J196" si="427">G197+G200</f>
        <v>1395</v>
      </c>
      <c r="H196" s="4">
        <f t="shared" ref="H196" si="428">H197+H200</f>
        <v>0</v>
      </c>
      <c r="I196" s="4">
        <f t="shared" ref="I196" si="429">I197+I200</f>
        <v>1395</v>
      </c>
      <c r="J196" s="4">
        <f t="shared" si="427"/>
        <v>1395</v>
      </c>
      <c r="K196" s="4">
        <f t="shared" ref="K196" si="430">K197+K200</f>
        <v>0</v>
      </c>
      <c r="L196" s="4">
        <f t="shared" ref="L196" si="431">L197+L200</f>
        <v>1395</v>
      </c>
    </row>
    <row r="197" spans="1:12" ht="31.5" outlineLevel="4" x14ac:dyDescent="0.25">
      <c r="A197" s="5" t="s">
        <v>371</v>
      </c>
      <c r="B197" s="5"/>
      <c r="C197" s="114" t="s">
        <v>372</v>
      </c>
      <c r="D197" s="4">
        <f t="shared" ref="D197:L198" si="432">D198</f>
        <v>917.2</v>
      </c>
      <c r="E197" s="4">
        <f t="shared" si="432"/>
        <v>0</v>
      </c>
      <c r="F197" s="4">
        <f t="shared" si="432"/>
        <v>917.2</v>
      </c>
      <c r="G197" s="4">
        <f t="shared" si="432"/>
        <v>825</v>
      </c>
      <c r="H197" s="4">
        <f t="shared" si="432"/>
        <v>0</v>
      </c>
      <c r="I197" s="4">
        <f t="shared" si="432"/>
        <v>825</v>
      </c>
      <c r="J197" s="4">
        <f t="shared" si="432"/>
        <v>825</v>
      </c>
      <c r="K197" s="4">
        <f t="shared" si="432"/>
        <v>0</v>
      </c>
      <c r="L197" s="4">
        <f t="shared" si="432"/>
        <v>825</v>
      </c>
    </row>
    <row r="198" spans="1:12" ht="15.75" outlineLevel="5" x14ac:dyDescent="0.25">
      <c r="A198" s="5" t="s">
        <v>373</v>
      </c>
      <c r="B198" s="5"/>
      <c r="C198" s="114" t="s">
        <v>374</v>
      </c>
      <c r="D198" s="4">
        <f t="shared" si="432"/>
        <v>917.2</v>
      </c>
      <c r="E198" s="4">
        <f t="shared" si="432"/>
        <v>0</v>
      </c>
      <c r="F198" s="4">
        <f t="shared" si="432"/>
        <v>917.2</v>
      </c>
      <c r="G198" s="4">
        <f t="shared" si="432"/>
        <v>825</v>
      </c>
      <c r="H198" s="4">
        <f t="shared" si="432"/>
        <v>0</v>
      </c>
      <c r="I198" s="4">
        <f t="shared" si="432"/>
        <v>825</v>
      </c>
      <c r="J198" s="4">
        <f t="shared" si="432"/>
        <v>825</v>
      </c>
      <c r="K198" s="4">
        <f t="shared" si="432"/>
        <v>0</v>
      </c>
      <c r="L198" s="4">
        <f t="shared" si="432"/>
        <v>825</v>
      </c>
    </row>
    <row r="199" spans="1:12" ht="31.5" outlineLevel="7" x14ac:dyDescent="0.25">
      <c r="A199" s="10" t="s">
        <v>373</v>
      </c>
      <c r="B199" s="10" t="s">
        <v>11</v>
      </c>
      <c r="C199" s="113" t="s">
        <v>12</v>
      </c>
      <c r="D199" s="7">
        <v>917.2</v>
      </c>
      <c r="E199" s="7"/>
      <c r="F199" s="7">
        <f t="shared" ref="F199" si="433">SUM(D199:E199)</f>
        <v>917.2</v>
      </c>
      <c r="G199" s="7">
        <v>825</v>
      </c>
      <c r="H199" s="7"/>
      <c r="I199" s="7">
        <f t="shared" ref="I199" si="434">SUM(G199:H199)</f>
        <v>825</v>
      </c>
      <c r="J199" s="7">
        <v>825</v>
      </c>
      <c r="K199" s="7"/>
      <c r="L199" s="7">
        <f t="shared" ref="L199" si="435">SUM(J199:K199)</f>
        <v>825</v>
      </c>
    </row>
    <row r="200" spans="1:12" ht="31.5" outlineLevel="4" x14ac:dyDescent="0.25">
      <c r="A200" s="5" t="s">
        <v>375</v>
      </c>
      <c r="B200" s="5"/>
      <c r="C200" s="114" t="s">
        <v>376</v>
      </c>
      <c r="D200" s="4">
        <f>D201+D203+D205</f>
        <v>34357.1</v>
      </c>
      <c r="E200" s="4">
        <f t="shared" ref="E200:F200" si="436">E201+E203+E205</f>
        <v>-9002.3207199999997</v>
      </c>
      <c r="F200" s="4">
        <f t="shared" si="436"/>
        <v>25354.779279999999</v>
      </c>
      <c r="G200" s="4">
        <f>G201+G203+G205</f>
        <v>570</v>
      </c>
      <c r="H200" s="4">
        <f t="shared" ref="H200" si="437">H201+H203+H205</f>
        <v>0</v>
      </c>
      <c r="I200" s="4">
        <f t="shared" ref="I200" si="438">I201+I203+I205</f>
        <v>570</v>
      </c>
      <c r="J200" s="4">
        <f>J201+J203+J205</f>
        <v>570</v>
      </c>
      <c r="K200" s="4">
        <f t="shared" ref="K200" si="439">K201+K203+K205</f>
        <v>0</v>
      </c>
      <c r="L200" s="4">
        <f t="shared" ref="L200" si="440">L201+L203+L205</f>
        <v>570</v>
      </c>
    </row>
    <row r="201" spans="1:12" ht="15.75" outlineLevel="5" x14ac:dyDescent="0.25">
      <c r="A201" s="5" t="s">
        <v>377</v>
      </c>
      <c r="B201" s="5"/>
      <c r="C201" s="114" t="s">
        <v>378</v>
      </c>
      <c r="D201" s="4">
        <f>D202</f>
        <v>570</v>
      </c>
      <c r="E201" s="4">
        <f t="shared" ref="E201:F201" si="441">E202</f>
        <v>0</v>
      </c>
      <c r="F201" s="4">
        <f t="shared" si="441"/>
        <v>570</v>
      </c>
      <c r="G201" s="4">
        <f>G202</f>
        <v>570</v>
      </c>
      <c r="H201" s="4">
        <f t="shared" ref="H201" si="442">H202</f>
        <v>0</v>
      </c>
      <c r="I201" s="4">
        <f t="shared" ref="I201" si="443">I202</f>
        <v>570</v>
      </c>
      <c r="J201" s="4">
        <f>J202</f>
        <v>570</v>
      </c>
      <c r="K201" s="4">
        <f t="shared" ref="K201" si="444">K202</f>
        <v>0</v>
      </c>
      <c r="L201" s="4">
        <f t="shared" ref="L201" si="445">L202</f>
        <v>570</v>
      </c>
    </row>
    <row r="202" spans="1:12" ht="31.5" outlineLevel="7" x14ac:dyDescent="0.25">
      <c r="A202" s="10" t="s">
        <v>377</v>
      </c>
      <c r="B202" s="10" t="s">
        <v>11</v>
      </c>
      <c r="C202" s="113" t="s">
        <v>12</v>
      </c>
      <c r="D202" s="7">
        <v>570</v>
      </c>
      <c r="E202" s="7"/>
      <c r="F202" s="7">
        <f t="shared" ref="F202" si="446">SUM(D202:E202)</f>
        <v>570</v>
      </c>
      <c r="G202" s="7">
        <v>570</v>
      </c>
      <c r="H202" s="7"/>
      <c r="I202" s="7">
        <f t="shared" ref="I202" si="447">SUM(G202:H202)</f>
        <v>570</v>
      </c>
      <c r="J202" s="7">
        <v>570</v>
      </c>
      <c r="K202" s="7"/>
      <c r="L202" s="7">
        <f t="shared" ref="L202" si="448">SUM(J202:K202)</f>
        <v>570</v>
      </c>
    </row>
    <row r="203" spans="1:12" s="162" customFormat="1" ht="31.5" outlineLevel="5" x14ac:dyDescent="0.25">
      <c r="A203" s="5" t="s">
        <v>379</v>
      </c>
      <c r="B203" s="5"/>
      <c r="C203" s="114" t="s">
        <v>557</v>
      </c>
      <c r="D203" s="4">
        <f>D204</f>
        <v>5068.1000000000004</v>
      </c>
      <c r="E203" s="4">
        <f t="shared" ref="E203" si="449">E204</f>
        <v>-1350.3481099999999</v>
      </c>
      <c r="F203" s="4">
        <f t="shared" ref="F203" si="450">F204</f>
        <v>3717.7518900000005</v>
      </c>
      <c r="G203" s="4">
        <f>G204</f>
        <v>0</v>
      </c>
      <c r="H203" s="4">
        <f t="shared" ref="H203" si="451">H204</f>
        <v>0</v>
      </c>
      <c r="I203" s="4"/>
      <c r="J203" s="4">
        <f>J204</f>
        <v>0</v>
      </c>
      <c r="K203" s="4">
        <f t="shared" ref="K203" si="452">K204</f>
        <v>0</v>
      </c>
      <c r="L203" s="4"/>
    </row>
    <row r="204" spans="1:12" s="162" customFormat="1" ht="31.5" outlineLevel="7" x14ac:dyDescent="0.25">
      <c r="A204" s="10" t="s">
        <v>379</v>
      </c>
      <c r="B204" s="10" t="s">
        <v>11</v>
      </c>
      <c r="C204" s="113" t="s">
        <v>12</v>
      </c>
      <c r="D204" s="7">
        <v>5068.1000000000004</v>
      </c>
      <c r="E204" s="7">
        <v>-1350.3481099999999</v>
      </c>
      <c r="F204" s="7">
        <f t="shared" ref="F204" si="453">SUM(D204:E204)</f>
        <v>3717.7518900000005</v>
      </c>
      <c r="G204" s="7"/>
      <c r="H204" s="7"/>
      <c r="I204" s="7"/>
      <c r="J204" s="7"/>
      <c r="K204" s="7"/>
      <c r="L204" s="7"/>
    </row>
    <row r="205" spans="1:12" s="160" customFormat="1" ht="31.5" outlineLevel="5" x14ac:dyDescent="0.25">
      <c r="A205" s="5" t="s">
        <v>379</v>
      </c>
      <c r="B205" s="5"/>
      <c r="C205" s="114" t="s">
        <v>589</v>
      </c>
      <c r="D205" s="4">
        <f>D206</f>
        <v>28719</v>
      </c>
      <c r="E205" s="4">
        <f t="shared" ref="E205" si="454">E206</f>
        <v>-7651.9726099999998</v>
      </c>
      <c r="F205" s="4">
        <f t="shared" ref="F205" si="455">F206</f>
        <v>21067.027389999999</v>
      </c>
      <c r="G205" s="4">
        <f>G206</f>
        <v>0</v>
      </c>
      <c r="H205" s="4">
        <f t="shared" ref="H205" si="456">H206</f>
        <v>0</v>
      </c>
      <c r="I205" s="4"/>
      <c r="J205" s="4">
        <f>J206</f>
        <v>0</v>
      </c>
      <c r="K205" s="4">
        <f t="shared" ref="K205" si="457">K206</f>
        <v>0</v>
      </c>
      <c r="L205" s="4"/>
    </row>
    <row r="206" spans="1:12" s="160" customFormat="1" ht="31.5" outlineLevel="7" x14ac:dyDescent="0.25">
      <c r="A206" s="10" t="s">
        <v>379</v>
      </c>
      <c r="B206" s="10" t="s">
        <v>11</v>
      </c>
      <c r="C206" s="113" t="s">
        <v>12</v>
      </c>
      <c r="D206" s="7">
        <v>28719</v>
      </c>
      <c r="E206" s="7">
        <v>-7651.9726099999998</v>
      </c>
      <c r="F206" s="7">
        <f t="shared" ref="F206" si="458">SUM(D206:E206)</f>
        <v>21067.027389999999</v>
      </c>
      <c r="G206" s="7"/>
      <c r="H206" s="7"/>
      <c r="I206" s="7"/>
      <c r="J206" s="7"/>
      <c r="K206" s="7"/>
      <c r="L206" s="7"/>
    </row>
    <row r="207" spans="1:12" ht="31.5" outlineLevel="3" x14ac:dyDescent="0.25">
      <c r="A207" s="5" t="s">
        <v>160</v>
      </c>
      <c r="B207" s="5"/>
      <c r="C207" s="114" t="s">
        <v>161</v>
      </c>
      <c r="D207" s="4">
        <f>D208+D211</f>
        <v>675</v>
      </c>
      <c r="E207" s="4">
        <f t="shared" ref="E207:F207" si="459">E208+E211</f>
        <v>1850</v>
      </c>
      <c r="F207" s="4">
        <f t="shared" si="459"/>
        <v>2525</v>
      </c>
      <c r="G207" s="4">
        <f>G208+G211</f>
        <v>675</v>
      </c>
      <c r="H207" s="4">
        <f t="shared" ref="H207" si="460">H208+H211</f>
        <v>600</v>
      </c>
      <c r="I207" s="4">
        <f t="shared" ref="I207" si="461">I208+I211</f>
        <v>1275</v>
      </c>
      <c r="J207" s="4">
        <f>J208+J211</f>
        <v>675</v>
      </c>
      <c r="K207" s="4">
        <f t="shared" ref="K207" si="462">K208+K211</f>
        <v>600</v>
      </c>
      <c r="L207" s="4">
        <f t="shared" ref="L207" si="463">L208+L211</f>
        <v>1275</v>
      </c>
    </row>
    <row r="208" spans="1:12" ht="31.5" outlineLevel="4" x14ac:dyDescent="0.25">
      <c r="A208" s="5" t="s">
        <v>162</v>
      </c>
      <c r="B208" s="5"/>
      <c r="C208" s="114" t="s">
        <v>163</v>
      </c>
      <c r="D208" s="4">
        <f t="shared" ref="D208:L209" si="464">D209</f>
        <v>475</v>
      </c>
      <c r="E208" s="4">
        <f t="shared" si="464"/>
        <v>1150</v>
      </c>
      <c r="F208" s="4">
        <f t="shared" si="464"/>
        <v>1625</v>
      </c>
      <c r="G208" s="4">
        <f t="shared" si="464"/>
        <v>475</v>
      </c>
      <c r="H208" s="4">
        <f t="shared" si="464"/>
        <v>0</v>
      </c>
      <c r="I208" s="4">
        <f t="shared" si="464"/>
        <v>475</v>
      </c>
      <c r="J208" s="4">
        <f t="shared" si="464"/>
        <v>475</v>
      </c>
      <c r="K208" s="4">
        <f t="shared" si="464"/>
        <v>0</v>
      </c>
      <c r="L208" s="4">
        <f t="shared" si="464"/>
        <v>475</v>
      </c>
    </row>
    <row r="209" spans="1:12" ht="31.5" outlineLevel="5" x14ac:dyDescent="0.25">
      <c r="A209" s="5" t="s">
        <v>164</v>
      </c>
      <c r="B209" s="5"/>
      <c r="C209" s="114" t="s">
        <v>165</v>
      </c>
      <c r="D209" s="4">
        <f t="shared" si="464"/>
        <v>475</v>
      </c>
      <c r="E209" s="4">
        <f t="shared" si="464"/>
        <v>1150</v>
      </c>
      <c r="F209" s="4">
        <f t="shared" si="464"/>
        <v>1625</v>
      </c>
      <c r="G209" s="4">
        <f t="shared" si="464"/>
        <v>475</v>
      </c>
      <c r="H209" s="4">
        <f t="shared" si="464"/>
        <v>0</v>
      </c>
      <c r="I209" s="4">
        <f t="shared" si="464"/>
        <v>475</v>
      </c>
      <c r="J209" s="4">
        <f t="shared" si="464"/>
        <v>475</v>
      </c>
      <c r="K209" s="4">
        <f t="shared" si="464"/>
        <v>0</v>
      </c>
      <c r="L209" s="4">
        <f t="shared" si="464"/>
        <v>475</v>
      </c>
    </row>
    <row r="210" spans="1:12" ht="15.75" outlineLevel="7" x14ac:dyDescent="0.25">
      <c r="A210" s="10" t="s">
        <v>164</v>
      </c>
      <c r="B210" s="10" t="s">
        <v>27</v>
      </c>
      <c r="C210" s="113" t="s">
        <v>28</v>
      </c>
      <c r="D210" s="7">
        <v>475</v>
      </c>
      <c r="E210" s="7">
        <v>1150</v>
      </c>
      <c r="F210" s="7">
        <f t="shared" ref="F210" si="465">SUM(D210:E210)</f>
        <v>1625</v>
      </c>
      <c r="G210" s="7">
        <v>475</v>
      </c>
      <c r="H210" s="7"/>
      <c r="I210" s="7">
        <f t="shared" ref="I210" si="466">SUM(G210:H210)</f>
        <v>475</v>
      </c>
      <c r="J210" s="7">
        <v>475</v>
      </c>
      <c r="K210" s="7"/>
      <c r="L210" s="7">
        <f t="shared" ref="L210" si="467">SUM(J210:K210)</f>
        <v>475</v>
      </c>
    </row>
    <row r="211" spans="1:12" ht="31.5" outlineLevel="4" x14ac:dyDescent="0.25">
      <c r="A211" s="5" t="s">
        <v>166</v>
      </c>
      <c r="B211" s="5"/>
      <c r="C211" s="114" t="s">
        <v>167</v>
      </c>
      <c r="D211" s="4">
        <f t="shared" ref="D211:L212" si="468">D212</f>
        <v>200</v>
      </c>
      <c r="E211" s="4">
        <f t="shared" si="468"/>
        <v>700</v>
      </c>
      <c r="F211" s="4">
        <f t="shared" si="468"/>
        <v>900</v>
      </c>
      <c r="G211" s="4">
        <f t="shared" si="468"/>
        <v>200</v>
      </c>
      <c r="H211" s="4">
        <f t="shared" si="468"/>
        <v>600</v>
      </c>
      <c r="I211" s="4">
        <f t="shared" si="468"/>
        <v>800</v>
      </c>
      <c r="J211" s="4">
        <f t="shared" si="468"/>
        <v>200</v>
      </c>
      <c r="K211" s="4">
        <f t="shared" si="468"/>
        <v>600</v>
      </c>
      <c r="L211" s="4">
        <f t="shared" si="468"/>
        <v>800</v>
      </c>
    </row>
    <row r="212" spans="1:12" ht="31.5" outlineLevel="5" x14ac:dyDescent="0.25">
      <c r="A212" s="5" t="s">
        <v>168</v>
      </c>
      <c r="B212" s="5"/>
      <c r="C212" s="114" t="s">
        <v>169</v>
      </c>
      <c r="D212" s="4">
        <f t="shared" si="468"/>
        <v>200</v>
      </c>
      <c r="E212" s="4">
        <f t="shared" si="468"/>
        <v>700</v>
      </c>
      <c r="F212" s="4">
        <f t="shared" si="468"/>
        <v>900</v>
      </c>
      <c r="G212" s="4">
        <f t="shared" si="468"/>
        <v>200</v>
      </c>
      <c r="H212" s="4">
        <f t="shared" si="468"/>
        <v>600</v>
      </c>
      <c r="I212" s="4">
        <f t="shared" si="468"/>
        <v>800</v>
      </c>
      <c r="J212" s="4">
        <f t="shared" si="468"/>
        <v>200</v>
      </c>
      <c r="K212" s="4">
        <f t="shared" si="468"/>
        <v>600</v>
      </c>
      <c r="L212" s="4">
        <f t="shared" si="468"/>
        <v>800</v>
      </c>
    </row>
    <row r="213" spans="1:12" ht="15.75" outlineLevel="7" x14ac:dyDescent="0.25">
      <c r="A213" s="10" t="s">
        <v>168</v>
      </c>
      <c r="B213" s="10" t="s">
        <v>27</v>
      </c>
      <c r="C213" s="113" t="s">
        <v>28</v>
      </c>
      <c r="D213" s="7">
        <v>200</v>
      </c>
      <c r="E213" s="7">
        <v>700</v>
      </c>
      <c r="F213" s="7">
        <f t="shared" ref="F213" si="469">SUM(D213:E213)</f>
        <v>900</v>
      </c>
      <c r="G213" s="7">
        <v>200</v>
      </c>
      <c r="H213" s="7">
        <v>600</v>
      </c>
      <c r="I213" s="7">
        <f t="shared" ref="I213" si="470">SUM(G213:H213)</f>
        <v>800</v>
      </c>
      <c r="J213" s="7">
        <v>200</v>
      </c>
      <c r="K213" s="7">
        <v>600</v>
      </c>
      <c r="L213" s="7">
        <f t="shared" ref="L213" si="471">SUM(J213:K213)</f>
        <v>800</v>
      </c>
    </row>
    <row r="214" spans="1:12" ht="31.5" outlineLevel="3" x14ac:dyDescent="0.25">
      <c r="A214" s="5" t="s">
        <v>365</v>
      </c>
      <c r="B214" s="5"/>
      <c r="C214" s="114" t="s">
        <v>366</v>
      </c>
      <c r="D214" s="4">
        <f>D215</f>
        <v>27962.900000000005</v>
      </c>
      <c r="E214" s="4">
        <f t="shared" ref="E214:F214" si="472">E215</f>
        <v>0</v>
      </c>
      <c r="F214" s="4">
        <f t="shared" si="472"/>
        <v>27962.900000000005</v>
      </c>
      <c r="G214" s="4">
        <f>G215</f>
        <v>24748</v>
      </c>
      <c r="H214" s="4">
        <f t="shared" ref="H214" si="473">H215</f>
        <v>0</v>
      </c>
      <c r="I214" s="4">
        <f t="shared" ref="I214" si="474">I215</f>
        <v>24748</v>
      </c>
      <c r="J214" s="4">
        <f>J215</f>
        <v>23757.3</v>
      </c>
      <c r="K214" s="4">
        <f t="shared" ref="K214" si="475">K215</f>
        <v>0</v>
      </c>
      <c r="L214" s="4">
        <f t="shared" ref="L214" si="476">L215</f>
        <v>23757.3</v>
      </c>
    </row>
    <row r="215" spans="1:12" ht="31.5" outlineLevel="4" x14ac:dyDescent="0.25">
      <c r="A215" s="5" t="s">
        <v>367</v>
      </c>
      <c r="B215" s="5"/>
      <c r="C215" s="114" t="s">
        <v>57</v>
      </c>
      <c r="D215" s="4">
        <f>D216+D220</f>
        <v>27962.900000000005</v>
      </c>
      <c r="E215" s="4">
        <f t="shared" ref="E215:F215" si="477">E216+E220</f>
        <v>0</v>
      </c>
      <c r="F215" s="4">
        <f t="shared" si="477"/>
        <v>27962.900000000005</v>
      </c>
      <c r="G215" s="4">
        <f t="shared" ref="G215:J215" si="478">G216+G220</f>
        <v>24748</v>
      </c>
      <c r="H215" s="4">
        <f t="shared" ref="H215" si="479">H216+H220</f>
        <v>0</v>
      </c>
      <c r="I215" s="4">
        <f t="shared" ref="I215" si="480">I216+I220</f>
        <v>24748</v>
      </c>
      <c r="J215" s="4">
        <f t="shared" si="478"/>
        <v>23757.3</v>
      </c>
      <c r="K215" s="4">
        <f t="shared" ref="K215" si="481">K216+K220</f>
        <v>0</v>
      </c>
      <c r="L215" s="4">
        <f t="shared" ref="L215" si="482">L216+L220</f>
        <v>23757.3</v>
      </c>
    </row>
    <row r="216" spans="1:12" ht="15.75" outlineLevel="5" x14ac:dyDescent="0.25">
      <c r="A216" s="5" t="s">
        <v>368</v>
      </c>
      <c r="B216" s="5"/>
      <c r="C216" s="114" t="s">
        <v>59</v>
      </c>
      <c r="D216" s="4">
        <f>D217+D218+D219</f>
        <v>21752.700000000004</v>
      </c>
      <c r="E216" s="4">
        <f t="shared" ref="E216:F216" si="483">E217+E218+E219</f>
        <v>0</v>
      </c>
      <c r="F216" s="4">
        <f t="shared" si="483"/>
        <v>21752.700000000004</v>
      </c>
      <c r="G216" s="4">
        <f>G217+G218+G219</f>
        <v>19148</v>
      </c>
      <c r="H216" s="4">
        <f t="shared" ref="H216" si="484">H217+H218+H219</f>
        <v>0</v>
      </c>
      <c r="I216" s="4">
        <f t="shared" ref="I216" si="485">I217+I218+I219</f>
        <v>19148</v>
      </c>
      <c r="J216" s="4">
        <f>J217+J218+J219</f>
        <v>18157.3</v>
      </c>
      <c r="K216" s="4">
        <f t="shared" ref="K216" si="486">K217+K218+K219</f>
        <v>0</v>
      </c>
      <c r="L216" s="4">
        <f t="shared" ref="L216" si="487">L217+L218+L219</f>
        <v>18157.3</v>
      </c>
    </row>
    <row r="217" spans="1:12" ht="47.25" outlineLevel="7" x14ac:dyDescent="0.25">
      <c r="A217" s="10" t="s">
        <v>368</v>
      </c>
      <c r="B217" s="10" t="s">
        <v>8</v>
      </c>
      <c r="C217" s="113" t="s">
        <v>9</v>
      </c>
      <c r="D217" s="7">
        <v>21190.400000000001</v>
      </c>
      <c r="E217" s="7"/>
      <c r="F217" s="7">
        <f t="shared" ref="F217:F219" si="488">SUM(D217:E217)</f>
        <v>21190.400000000001</v>
      </c>
      <c r="G217" s="7">
        <v>18642.900000000001</v>
      </c>
      <c r="H217" s="7"/>
      <c r="I217" s="7">
        <f t="shared" ref="I217:I219" si="489">SUM(G217:H217)</f>
        <v>18642.900000000001</v>
      </c>
      <c r="J217" s="7">
        <v>17652.2</v>
      </c>
      <c r="K217" s="7"/>
      <c r="L217" s="7">
        <f t="shared" ref="L217:L219" si="490">SUM(J217:K217)</f>
        <v>17652.2</v>
      </c>
    </row>
    <row r="218" spans="1:12" ht="31.5" outlineLevel="7" x14ac:dyDescent="0.25">
      <c r="A218" s="10" t="s">
        <v>368</v>
      </c>
      <c r="B218" s="10" t="s">
        <v>11</v>
      </c>
      <c r="C218" s="113" t="s">
        <v>12</v>
      </c>
      <c r="D218" s="7">
        <v>561.9</v>
      </c>
      <c r="E218" s="7"/>
      <c r="F218" s="7">
        <f t="shared" si="488"/>
        <v>561.9</v>
      </c>
      <c r="G218" s="7">
        <f>504.7+0.4</f>
        <v>505.09999999999997</v>
      </c>
      <c r="H218" s="7"/>
      <c r="I218" s="7">
        <f t="shared" si="489"/>
        <v>505.09999999999997</v>
      </c>
      <c r="J218" s="7">
        <f>504.7+0.4</f>
        <v>505.09999999999997</v>
      </c>
      <c r="K218" s="7"/>
      <c r="L218" s="7">
        <f t="shared" si="490"/>
        <v>505.09999999999997</v>
      </c>
    </row>
    <row r="219" spans="1:12" ht="15.75" outlineLevel="7" x14ac:dyDescent="0.25">
      <c r="A219" s="10" t="s">
        <v>368</v>
      </c>
      <c r="B219" s="10" t="s">
        <v>27</v>
      </c>
      <c r="C219" s="113" t="s">
        <v>28</v>
      </c>
      <c r="D219" s="7">
        <v>0.4</v>
      </c>
      <c r="E219" s="7"/>
      <c r="F219" s="7">
        <f t="shared" si="488"/>
        <v>0.4</v>
      </c>
      <c r="G219" s="7"/>
      <c r="H219" s="7"/>
      <c r="I219" s="7">
        <f t="shared" si="489"/>
        <v>0</v>
      </c>
      <c r="J219" s="7"/>
      <c r="K219" s="7"/>
      <c r="L219" s="7">
        <f t="shared" si="490"/>
        <v>0</v>
      </c>
    </row>
    <row r="220" spans="1:12" ht="15.75" outlineLevel="5" x14ac:dyDescent="0.25">
      <c r="A220" s="5" t="s">
        <v>380</v>
      </c>
      <c r="B220" s="5"/>
      <c r="C220" s="114" t="s">
        <v>381</v>
      </c>
      <c r="D220" s="4">
        <f>D221</f>
        <v>6210.2</v>
      </c>
      <c r="E220" s="4">
        <f t="shared" ref="E220:F220" si="491">E221</f>
        <v>0</v>
      </c>
      <c r="F220" s="4">
        <f t="shared" si="491"/>
        <v>6210.2</v>
      </c>
      <c r="G220" s="4">
        <f>G221</f>
        <v>5600</v>
      </c>
      <c r="H220" s="4">
        <f t="shared" ref="H220" si="492">H221</f>
        <v>0</v>
      </c>
      <c r="I220" s="4">
        <f t="shared" ref="I220" si="493">I221</f>
        <v>5600</v>
      </c>
      <c r="J220" s="4">
        <f>J221</f>
        <v>5600</v>
      </c>
      <c r="K220" s="4">
        <f t="shared" ref="K220" si="494">K221</f>
        <v>0</v>
      </c>
      <c r="L220" s="4">
        <f t="shared" ref="L220" si="495">L221</f>
        <v>5600</v>
      </c>
    </row>
    <row r="221" spans="1:12" ht="31.5" outlineLevel="7" x14ac:dyDescent="0.25">
      <c r="A221" s="10" t="s">
        <v>380</v>
      </c>
      <c r="B221" s="10" t="s">
        <v>11</v>
      </c>
      <c r="C221" s="113" t="s">
        <v>12</v>
      </c>
      <c r="D221" s="7">
        <v>6210.2</v>
      </c>
      <c r="E221" s="7"/>
      <c r="F221" s="7">
        <f t="shared" ref="F221" si="496">SUM(D221:E221)</f>
        <v>6210.2</v>
      </c>
      <c r="G221" s="7">
        <v>5600</v>
      </c>
      <c r="H221" s="7"/>
      <c r="I221" s="7">
        <f t="shared" ref="I221" si="497">SUM(G221:H221)</f>
        <v>5600</v>
      </c>
      <c r="J221" s="7">
        <v>5600</v>
      </c>
      <c r="K221" s="7"/>
      <c r="L221" s="7">
        <f t="shared" ref="L221" si="498">SUM(J221:K221)</f>
        <v>5600</v>
      </c>
    </row>
    <row r="222" spans="1:12" ht="33.75" customHeight="1" outlineLevel="2" x14ac:dyDescent="0.25">
      <c r="A222" s="5" t="s">
        <v>170</v>
      </c>
      <c r="B222" s="5"/>
      <c r="C222" s="114" t="s">
        <v>171</v>
      </c>
      <c r="D222" s="4">
        <f>D223+D262+D271+D282+D300+D304</f>
        <v>822882.57926999999</v>
      </c>
      <c r="E222" s="4">
        <f t="shared" ref="E222:F222" si="499">E223+E262+E271+E282+E300+E304</f>
        <v>-9716.9000000000015</v>
      </c>
      <c r="F222" s="4">
        <f t="shared" si="499"/>
        <v>813165.67926999996</v>
      </c>
      <c r="G222" s="4">
        <f>G223+G262+G271+G282+G300+G304</f>
        <v>710405.10000000009</v>
      </c>
      <c r="H222" s="4">
        <f t="shared" ref="H222" si="500">H223+H262+H271+H282+H300+H304</f>
        <v>-4777.5</v>
      </c>
      <c r="I222" s="4">
        <f t="shared" ref="I222" si="501">I223+I262+I271+I282+I300+I304</f>
        <v>705627.60000000009</v>
      </c>
      <c r="J222" s="4">
        <f>J223+J262+J271+J282+J300+J304</f>
        <v>497354.25</v>
      </c>
      <c r="K222" s="4">
        <f t="shared" ref="K222" si="502">K223+K262+K271+K282+K300+K304</f>
        <v>0</v>
      </c>
      <c r="L222" s="4">
        <f t="shared" ref="L222" si="503">L223+L262+L271+L282+L300+L304</f>
        <v>497354.25</v>
      </c>
    </row>
    <row r="223" spans="1:12" ht="15.75" outlineLevel="3" x14ac:dyDescent="0.25">
      <c r="A223" s="5" t="s">
        <v>172</v>
      </c>
      <c r="B223" s="5"/>
      <c r="C223" s="114" t="s">
        <v>616</v>
      </c>
      <c r="D223" s="4">
        <f>D224+D233+D242+D250+D255</f>
        <v>74118.084000000003</v>
      </c>
      <c r="E223" s="4">
        <f t="shared" ref="E223:F223" si="504">E224+E233+E242+E250+E255</f>
        <v>0.8</v>
      </c>
      <c r="F223" s="4">
        <f t="shared" si="504"/>
        <v>74118.883999999991</v>
      </c>
      <c r="G223" s="4">
        <f>G224+G233+G242+G250+G255</f>
        <v>72085.7</v>
      </c>
      <c r="H223" s="4">
        <f t="shared" ref="H223" si="505">H224+H233+H242+H250+H255</f>
        <v>0</v>
      </c>
      <c r="I223" s="4">
        <f t="shared" ref="I223" si="506">I224+I233+I242+I250+I255</f>
        <v>72085.7</v>
      </c>
      <c r="J223" s="4">
        <f>J224+J233+J242+J250+J255</f>
        <v>73010.8</v>
      </c>
      <c r="K223" s="4">
        <f t="shared" ref="K223" si="507">K224+K233+K242+K250+K255</f>
        <v>0</v>
      </c>
      <c r="L223" s="4">
        <f t="shared" ref="L223" si="508">L224+L233+L242+L250+L255</f>
        <v>73010.8</v>
      </c>
    </row>
    <row r="224" spans="1:12" ht="31.5" outlineLevel="4" x14ac:dyDescent="0.25">
      <c r="A224" s="5" t="s">
        <v>173</v>
      </c>
      <c r="B224" s="5"/>
      <c r="C224" s="114" t="s">
        <v>174</v>
      </c>
      <c r="D224" s="4">
        <f>D225+D227+D229+D231</f>
        <v>17235.784</v>
      </c>
      <c r="E224" s="4">
        <f t="shared" ref="E224:F224" si="509">E225+E227+E229+E231</f>
        <v>0</v>
      </c>
      <c r="F224" s="4">
        <f t="shared" si="509"/>
        <v>17235.784</v>
      </c>
      <c r="G224" s="4">
        <f t="shared" ref="G224:J224" si="510">G225+G227+G229+G231</f>
        <v>15500</v>
      </c>
      <c r="H224" s="4">
        <f t="shared" ref="H224" si="511">H225+H227+H229+H231</f>
        <v>0</v>
      </c>
      <c r="I224" s="4">
        <f t="shared" ref="I224" si="512">I225+I227+I229+I231</f>
        <v>15500</v>
      </c>
      <c r="J224" s="4">
        <f t="shared" si="510"/>
        <v>12300</v>
      </c>
      <c r="K224" s="4">
        <f t="shared" ref="K224" si="513">K225+K227+K229+K231</f>
        <v>0</v>
      </c>
      <c r="L224" s="4">
        <f t="shared" ref="L224" si="514">L225+L227+L229+L231</f>
        <v>12300</v>
      </c>
    </row>
    <row r="225" spans="1:12" ht="15.75" outlineLevel="5" x14ac:dyDescent="0.25">
      <c r="A225" s="5" t="s">
        <v>256</v>
      </c>
      <c r="B225" s="5"/>
      <c r="C225" s="114" t="s">
        <v>257</v>
      </c>
      <c r="D225" s="4">
        <f>D226</f>
        <v>8871.2999999999993</v>
      </c>
      <c r="E225" s="4">
        <f t="shared" ref="E225:F225" si="515">E226</f>
        <v>0</v>
      </c>
      <c r="F225" s="4">
        <f t="shared" si="515"/>
        <v>8871.2999999999993</v>
      </c>
      <c r="G225" s="4">
        <f>G226</f>
        <v>9000</v>
      </c>
      <c r="H225" s="4">
        <f t="shared" ref="H225" si="516">H226</f>
        <v>0</v>
      </c>
      <c r="I225" s="4">
        <f t="shared" ref="I225" si="517">I226</f>
        <v>9000</v>
      </c>
      <c r="J225" s="4">
        <f>J226</f>
        <v>9000</v>
      </c>
      <c r="K225" s="4">
        <f t="shared" ref="K225" si="518">K226</f>
        <v>0</v>
      </c>
      <c r="L225" s="4">
        <f t="shared" ref="L225" si="519">L226</f>
        <v>9000</v>
      </c>
    </row>
    <row r="226" spans="1:12" ht="31.5" outlineLevel="7" x14ac:dyDescent="0.25">
      <c r="A226" s="10" t="s">
        <v>256</v>
      </c>
      <c r="B226" s="10" t="s">
        <v>92</v>
      </c>
      <c r="C226" s="113" t="s">
        <v>93</v>
      </c>
      <c r="D226" s="7">
        <v>8871.2999999999993</v>
      </c>
      <c r="E226" s="7"/>
      <c r="F226" s="7">
        <f t="shared" ref="F226" si="520">SUM(D226:E226)</f>
        <v>8871.2999999999993</v>
      </c>
      <c r="G226" s="7">
        <v>9000</v>
      </c>
      <c r="H226" s="7"/>
      <c r="I226" s="7">
        <f t="shared" ref="I226" si="521">SUM(G226:H226)</f>
        <v>9000</v>
      </c>
      <c r="J226" s="7">
        <v>9000</v>
      </c>
      <c r="K226" s="7"/>
      <c r="L226" s="7">
        <f t="shared" ref="L226" si="522">SUM(J226:K226)</f>
        <v>9000</v>
      </c>
    </row>
    <row r="227" spans="1:12" ht="31.5" outlineLevel="5" x14ac:dyDescent="0.25">
      <c r="A227" s="5" t="s">
        <v>258</v>
      </c>
      <c r="B227" s="5"/>
      <c r="C227" s="114" t="s">
        <v>259</v>
      </c>
      <c r="D227" s="4">
        <f>D228</f>
        <v>5000</v>
      </c>
      <c r="E227" s="4">
        <f t="shared" ref="E227:F227" si="523">E228</f>
        <v>0</v>
      </c>
      <c r="F227" s="4">
        <f t="shared" si="523"/>
        <v>5000</v>
      </c>
      <c r="G227" s="4">
        <f>G228</f>
        <v>3300</v>
      </c>
      <c r="H227" s="4">
        <f t="shared" ref="H227" si="524">H228</f>
        <v>0</v>
      </c>
      <c r="I227" s="4">
        <f t="shared" ref="I227" si="525">I228</f>
        <v>3300</v>
      </c>
      <c r="J227" s="4">
        <f>J228</f>
        <v>3300</v>
      </c>
      <c r="K227" s="4">
        <f t="shared" ref="K227" si="526">K228</f>
        <v>0</v>
      </c>
      <c r="L227" s="4">
        <f t="shared" ref="L227" si="527">L228</f>
        <v>3300</v>
      </c>
    </row>
    <row r="228" spans="1:12" ht="31.5" outlineLevel="7" x14ac:dyDescent="0.25">
      <c r="A228" s="10" t="s">
        <v>258</v>
      </c>
      <c r="B228" s="10" t="s">
        <v>92</v>
      </c>
      <c r="C228" s="113" t="s">
        <v>93</v>
      </c>
      <c r="D228" s="7">
        <v>5000</v>
      </c>
      <c r="E228" s="7"/>
      <c r="F228" s="7">
        <f t="shared" ref="F228" si="528">SUM(D228:E228)</f>
        <v>5000</v>
      </c>
      <c r="G228" s="7">
        <v>3300</v>
      </c>
      <c r="H228" s="7"/>
      <c r="I228" s="7">
        <f t="shared" ref="I228" si="529">SUM(G228:H228)</f>
        <v>3300</v>
      </c>
      <c r="J228" s="7">
        <v>3300</v>
      </c>
      <c r="K228" s="7"/>
      <c r="L228" s="7">
        <f t="shared" ref="L228" si="530">SUM(J228:K228)</f>
        <v>3300</v>
      </c>
    </row>
    <row r="229" spans="1:12" ht="47.25" outlineLevel="5" x14ac:dyDescent="0.25">
      <c r="A229" s="5" t="s">
        <v>175</v>
      </c>
      <c r="B229" s="5"/>
      <c r="C229" s="114" t="s">
        <v>574</v>
      </c>
      <c r="D229" s="4">
        <f>D230</f>
        <v>841.18399999999997</v>
      </c>
      <c r="E229" s="4">
        <f t="shared" ref="E229:F229" si="531">E230</f>
        <v>0</v>
      </c>
      <c r="F229" s="4">
        <f t="shared" si="531"/>
        <v>841.18399999999997</v>
      </c>
      <c r="G229" s="4">
        <f>G230</f>
        <v>800</v>
      </c>
      <c r="H229" s="4">
        <f t="shared" ref="H229" si="532">H230</f>
        <v>0</v>
      </c>
      <c r="I229" s="4">
        <f t="shared" ref="I229" si="533">I230</f>
        <v>800</v>
      </c>
      <c r="J229" s="4">
        <f>J230</f>
        <v>0</v>
      </c>
      <c r="K229" s="4">
        <f t="shared" ref="K229" si="534">K230</f>
        <v>0</v>
      </c>
      <c r="L229" s="4"/>
    </row>
    <row r="230" spans="1:12" ht="31.5" outlineLevel="7" x14ac:dyDescent="0.25">
      <c r="A230" s="10" t="s">
        <v>175</v>
      </c>
      <c r="B230" s="10" t="s">
        <v>92</v>
      </c>
      <c r="C230" s="113" t="s">
        <v>93</v>
      </c>
      <c r="D230" s="101">
        <v>841.18399999999997</v>
      </c>
      <c r="E230" s="7"/>
      <c r="F230" s="7">
        <f t="shared" ref="F230" si="535">SUM(D230:E230)</f>
        <v>841.18399999999997</v>
      </c>
      <c r="G230" s="7">
        <v>800</v>
      </c>
      <c r="H230" s="7"/>
      <c r="I230" s="7">
        <f t="shared" ref="I230" si="536">SUM(G230:H230)</f>
        <v>800</v>
      </c>
      <c r="J230" s="7"/>
      <c r="K230" s="7"/>
      <c r="L230" s="7"/>
    </row>
    <row r="231" spans="1:12" s="160" customFormat="1" ht="47.25" outlineLevel="5" x14ac:dyDescent="0.25">
      <c r="A231" s="5" t="s">
        <v>175</v>
      </c>
      <c r="B231" s="5"/>
      <c r="C231" s="114" t="s">
        <v>583</v>
      </c>
      <c r="D231" s="4">
        <f>D232</f>
        <v>2523.3000000000002</v>
      </c>
      <c r="E231" s="4">
        <f t="shared" ref="E231:F231" si="537">E232</f>
        <v>0</v>
      </c>
      <c r="F231" s="4">
        <f t="shared" si="537"/>
        <v>2523.3000000000002</v>
      </c>
      <c r="G231" s="4">
        <f>G232</f>
        <v>2400</v>
      </c>
      <c r="H231" s="4">
        <f t="shared" ref="H231" si="538">H232</f>
        <v>0</v>
      </c>
      <c r="I231" s="4">
        <f t="shared" ref="I231" si="539">I232</f>
        <v>2400</v>
      </c>
      <c r="J231" s="4">
        <f>J232</f>
        <v>0</v>
      </c>
      <c r="K231" s="4">
        <f t="shared" ref="K231" si="540">K232</f>
        <v>0</v>
      </c>
      <c r="L231" s="4"/>
    </row>
    <row r="232" spans="1:12" s="160" customFormat="1" ht="31.5" outlineLevel="7" x14ac:dyDescent="0.25">
      <c r="A232" s="10" t="s">
        <v>175</v>
      </c>
      <c r="B232" s="10" t="s">
        <v>92</v>
      </c>
      <c r="C232" s="113" t="s">
        <v>93</v>
      </c>
      <c r="D232" s="7">
        <v>2523.3000000000002</v>
      </c>
      <c r="E232" s="7"/>
      <c r="F232" s="7">
        <f t="shared" ref="F232" si="541">SUM(D232:E232)</f>
        <v>2523.3000000000002</v>
      </c>
      <c r="G232" s="7">
        <v>2400</v>
      </c>
      <c r="H232" s="7"/>
      <c r="I232" s="7">
        <f t="shared" ref="I232" si="542">SUM(G232:H232)</f>
        <v>2400</v>
      </c>
      <c r="J232" s="7"/>
      <c r="K232" s="7"/>
      <c r="L232" s="7"/>
    </row>
    <row r="233" spans="1:12" ht="31.5" outlineLevel="4" x14ac:dyDescent="0.25">
      <c r="A233" s="5" t="s">
        <v>222</v>
      </c>
      <c r="B233" s="5"/>
      <c r="C233" s="114" t="s">
        <v>223</v>
      </c>
      <c r="D233" s="4">
        <f>D238+D240+D236+D234</f>
        <v>2846.9</v>
      </c>
      <c r="E233" s="4">
        <f t="shared" ref="E233:F233" si="543">E238+E240+E236+E234</f>
        <v>0</v>
      </c>
      <c r="F233" s="4">
        <f t="shared" si="543"/>
        <v>2846.9</v>
      </c>
      <c r="G233" s="4">
        <f t="shared" ref="G233:J233" si="544">G238+G240+G236+G234</f>
        <v>2283.3000000000002</v>
      </c>
      <c r="H233" s="4">
        <f t="shared" ref="H233" si="545">H238+H240+H236+H234</f>
        <v>0</v>
      </c>
      <c r="I233" s="4">
        <f t="shared" ref="I233" si="546">I238+I240+I236+I234</f>
        <v>2283.3000000000002</v>
      </c>
      <c r="J233" s="4">
        <f t="shared" si="544"/>
        <v>2283.3000000000002</v>
      </c>
      <c r="K233" s="4">
        <f t="shared" ref="K233" si="547">K238+K240+K236+K234</f>
        <v>0</v>
      </c>
      <c r="L233" s="4">
        <f t="shared" ref="L233" si="548">L238+L240+L236+L234</f>
        <v>2283.3000000000002</v>
      </c>
    </row>
    <row r="234" spans="1:12" ht="15.75" outlineLevel="5" x14ac:dyDescent="0.25">
      <c r="A234" s="5" t="s">
        <v>260</v>
      </c>
      <c r="B234" s="5"/>
      <c r="C234" s="114" t="s">
        <v>261</v>
      </c>
      <c r="D234" s="4">
        <f>D235</f>
        <v>2183.3000000000002</v>
      </c>
      <c r="E234" s="4">
        <f t="shared" ref="E234:F234" si="549">E235</f>
        <v>0</v>
      </c>
      <c r="F234" s="4">
        <f t="shared" si="549"/>
        <v>2183.3000000000002</v>
      </c>
      <c r="G234" s="4">
        <f>G235</f>
        <v>2183.3000000000002</v>
      </c>
      <c r="H234" s="4">
        <f t="shared" ref="H234" si="550">H235</f>
        <v>0</v>
      </c>
      <c r="I234" s="4">
        <f t="shared" ref="I234" si="551">I235</f>
        <v>2183.3000000000002</v>
      </c>
      <c r="J234" s="4">
        <f>J235</f>
        <v>2183.3000000000002</v>
      </c>
      <c r="K234" s="4">
        <f t="shared" ref="K234" si="552">K235</f>
        <v>0</v>
      </c>
      <c r="L234" s="4">
        <f t="shared" ref="L234" si="553">L235</f>
        <v>2183.3000000000002</v>
      </c>
    </row>
    <row r="235" spans="1:12" ht="31.5" outlineLevel="7" x14ac:dyDescent="0.25">
      <c r="A235" s="10" t="s">
        <v>260</v>
      </c>
      <c r="B235" s="10" t="s">
        <v>92</v>
      </c>
      <c r="C235" s="113" t="s">
        <v>93</v>
      </c>
      <c r="D235" s="7">
        <v>2183.3000000000002</v>
      </c>
      <c r="E235" s="7"/>
      <c r="F235" s="7">
        <f t="shared" ref="F235" si="554">SUM(D235:E235)</f>
        <v>2183.3000000000002</v>
      </c>
      <c r="G235" s="7">
        <v>2183.3000000000002</v>
      </c>
      <c r="H235" s="7"/>
      <c r="I235" s="7">
        <f t="shared" ref="I235" si="555">SUM(G235:H235)</f>
        <v>2183.3000000000002</v>
      </c>
      <c r="J235" s="7">
        <v>2183.3000000000002</v>
      </c>
      <c r="K235" s="7"/>
      <c r="L235" s="7">
        <f t="shared" ref="L235" si="556">SUM(J235:K235)</f>
        <v>2183.3000000000002</v>
      </c>
    </row>
    <row r="236" spans="1:12" ht="47.25" outlineLevel="5" x14ac:dyDescent="0.25">
      <c r="A236" s="5" t="s">
        <v>262</v>
      </c>
      <c r="B236" s="5"/>
      <c r="C236" s="114" t="s">
        <v>263</v>
      </c>
      <c r="D236" s="4">
        <f>D237</f>
        <v>112.5</v>
      </c>
      <c r="E236" s="4">
        <f t="shared" ref="E236:F236" si="557">E237</f>
        <v>0</v>
      </c>
      <c r="F236" s="4">
        <f t="shared" si="557"/>
        <v>112.5</v>
      </c>
      <c r="G236" s="4">
        <f>G237</f>
        <v>100</v>
      </c>
      <c r="H236" s="4">
        <f t="shared" ref="H236" si="558">H237</f>
        <v>0</v>
      </c>
      <c r="I236" s="4">
        <f t="shared" ref="I236" si="559">I237</f>
        <v>100</v>
      </c>
      <c r="J236" s="4">
        <f>J237</f>
        <v>100</v>
      </c>
      <c r="K236" s="4">
        <f t="shared" ref="K236" si="560">K237</f>
        <v>0</v>
      </c>
      <c r="L236" s="4">
        <f t="shared" ref="L236" si="561">L237</f>
        <v>100</v>
      </c>
    </row>
    <row r="237" spans="1:12" ht="31.5" outlineLevel="7" x14ac:dyDescent="0.25">
      <c r="A237" s="10" t="s">
        <v>262</v>
      </c>
      <c r="B237" s="10" t="s">
        <v>92</v>
      </c>
      <c r="C237" s="113" t="s">
        <v>93</v>
      </c>
      <c r="D237" s="7">
        <v>112.5</v>
      </c>
      <c r="E237" s="7"/>
      <c r="F237" s="7">
        <f t="shared" ref="F237" si="562">SUM(D237:E237)</f>
        <v>112.5</v>
      </c>
      <c r="G237" s="7">
        <v>100</v>
      </c>
      <c r="H237" s="7"/>
      <c r="I237" s="7">
        <f t="shared" ref="I237" si="563">SUM(G237:H237)</f>
        <v>100</v>
      </c>
      <c r="J237" s="7">
        <v>100</v>
      </c>
      <c r="K237" s="7"/>
      <c r="L237" s="7">
        <f t="shared" ref="L237" si="564">SUM(J237:K237)</f>
        <v>100</v>
      </c>
    </row>
    <row r="238" spans="1:12" ht="47.25" outlineLevel="5" x14ac:dyDescent="0.25">
      <c r="A238" s="5" t="s">
        <v>224</v>
      </c>
      <c r="B238" s="5"/>
      <c r="C238" s="114" t="s">
        <v>548</v>
      </c>
      <c r="D238" s="4">
        <f>D239</f>
        <v>5</v>
      </c>
      <c r="E238" s="4">
        <f t="shared" ref="E238:F238" si="565">E239</f>
        <v>0</v>
      </c>
      <c r="F238" s="4">
        <f t="shared" si="565"/>
        <v>5</v>
      </c>
      <c r="G238" s="4">
        <f>G239</f>
        <v>0</v>
      </c>
      <c r="H238" s="4">
        <f t="shared" ref="H238" si="566">H239</f>
        <v>0</v>
      </c>
      <c r="I238" s="4"/>
      <c r="J238" s="4">
        <f>J239</f>
        <v>0</v>
      </c>
      <c r="K238" s="4">
        <f t="shared" ref="K238" si="567">K239</f>
        <v>0</v>
      </c>
      <c r="L238" s="4"/>
    </row>
    <row r="239" spans="1:12" ht="31.5" outlineLevel="7" x14ac:dyDescent="0.25">
      <c r="A239" s="10" t="s">
        <v>224</v>
      </c>
      <c r="B239" s="10" t="s">
        <v>92</v>
      </c>
      <c r="C239" s="113" t="s">
        <v>93</v>
      </c>
      <c r="D239" s="7">
        <v>5</v>
      </c>
      <c r="E239" s="7"/>
      <c r="F239" s="7">
        <f t="shared" ref="F239" si="568">SUM(D239:E239)</f>
        <v>5</v>
      </c>
      <c r="G239" s="7"/>
      <c r="H239" s="7"/>
      <c r="I239" s="7"/>
      <c r="J239" s="7"/>
      <c r="K239" s="7"/>
      <c r="L239" s="7"/>
    </row>
    <row r="240" spans="1:12" s="160" customFormat="1" ht="47.25" outlineLevel="5" x14ac:dyDescent="0.25">
      <c r="A240" s="5" t="s">
        <v>224</v>
      </c>
      <c r="B240" s="5"/>
      <c r="C240" s="114" t="s">
        <v>586</v>
      </c>
      <c r="D240" s="4">
        <f>D241</f>
        <v>546.1</v>
      </c>
      <c r="E240" s="4">
        <f t="shared" ref="E240:F240" si="569">E241</f>
        <v>0</v>
      </c>
      <c r="F240" s="4">
        <f t="shared" si="569"/>
        <v>546.1</v>
      </c>
      <c r="G240" s="4">
        <f>G241</f>
        <v>0</v>
      </c>
      <c r="H240" s="4">
        <f t="shared" ref="H240" si="570">H241</f>
        <v>0</v>
      </c>
      <c r="I240" s="4"/>
      <c r="J240" s="4">
        <f>J241</f>
        <v>0</v>
      </c>
      <c r="K240" s="4">
        <f t="shared" ref="K240" si="571">K241</f>
        <v>0</v>
      </c>
      <c r="L240" s="4"/>
    </row>
    <row r="241" spans="1:12" s="160" customFormat="1" ht="31.5" outlineLevel="7" x14ac:dyDescent="0.25">
      <c r="A241" s="10" t="s">
        <v>224</v>
      </c>
      <c r="B241" s="10" t="s">
        <v>92</v>
      </c>
      <c r="C241" s="113" t="s">
        <v>93</v>
      </c>
      <c r="D241" s="7">
        <v>546.1</v>
      </c>
      <c r="E241" s="7"/>
      <c r="F241" s="7">
        <f t="shared" ref="F241" si="572">SUM(D241:E241)</f>
        <v>546.1</v>
      </c>
      <c r="G241" s="7"/>
      <c r="H241" s="7"/>
      <c r="I241" s="7"/>
      <c r="J241" s="7"/>
      <c r="K241" s="7"/>
      <c r="L241" s="7"/>
    </row>
    <row r="242" spans="1:12" ht="63" outlineLevel="4" x14ac:dyDescent="0.25">
      <c r="A242" s="5" t="s">
        <v>264</v>
      </c>
      <c r="B242" s="5"/>
      <c r="C242" s="114" t="s">
        <v>265</v>
      </c>
      <c r="D242" s="4">
        <f>D248+D246+D243</f>
        <v>14605</v>
      </c>
      <c r="E242" s="4">
        <f t="shared" ref="E242:F242" si="573">E248+E246+E243</f>
        <v>0</v>
      </c>
      <c r="F242" s="4">
        <f t="shared" si="573"/>
        <v>14605</v>
      </c>
      <c r="G242" s="4">
        <f>G248+G246+G243</f>
        <v>14995.7</v>
      </c>
      <c r="H242" s="4">
        <f t="shared" ref="H242" si="574">H248+H246+H243</f>
        <v>0</v>
      </c>
      <c r="I242" s="4">
        <f t="shared" ref="I242" si="575">I248+I246+I243</f>
        <v>14995.7</v>
      </c>
      <c r="J242" s="4">
        <f>J248+J246+J243</f>
        <v>14782.699999999999</v>
      </c>
      <c r="K242" s="4">
        <f t="shared" ref="K242" si="576">K248+K246+K243</f>
        <v>0</v>
      </c>
      <c r="L242" s="4">
        <f t="shared" ref="L242" si="577">L248+L246+L243</f>
        <v>14782.699999999999</v>
      </c>
    </row>
    <row r="243" spans="1:12" ht="47.25" outlineLevel="4" x14ac:dyDescent="0.25">
      <c r="A243" s="5" t="s">
        <v>602</v>
      </c>
      <c r="B243" s="5"/>
      <c r="C243" s="114" t="s">
        <v>601</v>
      </c>
      <c r="D243" s="4">
        <f>D244+D245</f>
        <v>1150</v>
      </c>
      <c r="E243" s="4">
        <f t="shared" ref="E243:F243" si="578">E244+E245</f>
        <v>0</v>
      </c>
      <c r="F243" s="4">
        <f t="shared" si="578"/>
        <v>1150</v>
      </c>
      <c r="G243" s="4">
        <f>G244+G245</f>
        <v>0</v>
      </c>
      <c r="H243" s="4">
        <f t="shared" ref="H243" si="579">H244+H245</f>
        <v>0</v>
      </c>
      <c r="I243" s="4"/>
      <c r="J243" s="4">
        <f>J244+J245</f>
        <v>0</v>
      </c>
      <c r="K243" s="4">
        <f t="shared" ref="K243" si="580">K244+K245</f>
        <v>0</v>
      </c>
      <c r="L243" s="4"/>
    </row>
    <row r="244" spans="1:12" ht="31.5" outlineLevel="4" x14ac:dyDescent="0.25">
      <c r="A244" s="10" t="s">
        <v>602</v>
      </c>
      <c r="B244" s="10" t="s">
        <v>11</v>
      </c>
      <c r="C244" s="113" t="s">
        <v>12</v>
      </c>
      <c r="D244" s="7">
        <v>900</v>
      </c>
      <c r="E244" s="7"/>
      <c r="F244" s="7">
        <f t="shared" ref="F244:F245" si="581">SUM(D244:E244)</f>
        <v>900</v>
      </c>
      <c r="G244" s="7"/>
      <c r="H244" s="7"/>
      <c r="I244" s="7"/>
      <c r="J244" s="7"/>
      <c r="K244" s="7"/>
      <c r="L244" s="7"/>
    </row>
    <row r="245" spans="1:12" ht="31.5" outlineLevel="4" x14ac:dyDescent="0.25">
      <c r="A245" s="10" t="s">
        <v>602</v>
      </c>
      <c r="B245" s="10" t="s">
        <v>92</v>
      </c>
      <c r="C245" s="113" t="s">
        <v>93</v>
      </c>
      <c r="D245" s="7">
        <v>250</v>
      </c>
      <c r="E245" s="7"/>
      <c r="F245" s="7">
        <f t="shared" si="581"/>
        <v>250</v>
      </c>
      <c r="G245" s="7"/>
      <c r="H245" s="7"/>
      <c r="I245" s="7"/>
      <c r="J245" s="7"/>
      <c r="K245" s="7"/>
      <c r="L245" s="7"/>
    </row>
    <row r="246" spans="1:12" s="161" customFormat="1" ht="63" outlineLevel="5" x14ac:dyDescent="0.25">
      <c r="A246" s="5" t="s">
        <v>266</v>
      </c>
      <c r="B246" s="5"/>
      <c r="C246" s="114" t="s">
        <v>550</v>
      </c>
      <c r="D246" s="4">
        <f>D247</f>
        <v>1345.5</v>
      </c>
      <c r="E246" s="4">
        <f t="shared" ref="E246:F246" si="582">E247</f>
        <v>0</v>
      </c>
      <c r="F246" s="4">
        <f t="shared" si="582"/>
        <v>1345.5</v>
      </c>
      <c r="G246" s="4">
        <f t="shared" ref="G246:J246" si="583">G247</f>
        <v>1499.6</v>
      </c>
      <c r="H246" s="4">
        <f t="shared" ref="H246" si="584">H247</f>
        <v>0</v>
      </c>
      <c r="I246" s="4">
        <f t="shared" ref="I246" si="585">I247</f>
        <v>1499.6</v>
      </c>
      <c r="J246" s="4">
        <f t="shared" si="583"/>
        <v>1478.3</v>
      </c>
      <c r="K246" s="4">
        <f t="shared" ref="K246" si="586">K247</f>
        <v>0</v>
      </c>
      <c r="L246" s="4">
        <f t="shared" ref="L246" si="587">L247</f>
        <v>1478.3</v>
      </c>
    </row>
    <row r="247" spans="1:12" s="161" customFormat="1" ht="31.5" outlineLevel="7" x14ac:dyDescent="0.25">
      <c r="A247" s="10" t="s">
        <v>266</v>
      </c>
      <c r="B247" s="10" t="s">
        <v>92</v>
      </c>
      <c r="C247" s="113" t="s">
        <v>93</v>
      </c>
      <c r="D247" s="7">
        <v>1345.5</v>
      </c>
      <c r="E247" s="7"/>
      <c r="F247" s="7">
        <f t="shared" ref="F247" si="588">SUM(D247:E247)</f>
        <v>1345.5</v>
      </c>
      <c r="G247" s="7">
        <v>1499.6</v>
      </c>
      <c r="H247" s="7"/>
      <c r="I247" s="7">
        <f t="shared" ref="I247" si="589">SUM(G247:H247)</f>
        <v>1499.6</v>
      </c>
      <c r="J247" s="7">
        <v>1478.3</v>
      </c>
      <c r="K247" s="7"/>
      <c r="L247" s="7">
        <f t="shared" ref="L247" si="590">SUM(J247:K247)</f>
        <v>1478.3</v>
      </c>
    </row>
    <row r="248" spans="1:12" s="160" customFormat="1" ht="63" outlineLevel="5" x14ac:dyDescent="0.25">
      <c r="A248" s="5" t="s">
        <v>266</v>
      </c>
      <c r="B248" s="5"/>
      <c r="C248" s="114" t="s">
        <v>579</v>
      </c>
      <c r="D248" s="4">
        <f>D249</f>
        <v>12109.5</v>
      </c>
      <c r="E248" s="4">
        <f t="shared" ref="E248:F248" si="591">E249</f>
        <v>0</v>
      </c>
      <c r="F248" s="4">
        <f t="shared" si="591"/>
        <v>12109.5</v>
      </c>
      <c r="G248" s="4">
        <f t="shared" ref="G248:J248" si="592">G249</f>
        <v>13496.1</v>
      </c>
      <c r="H248" s="4">
        <f t="shared" ref="H248" si="593">H249</f>
        <v>0</v>
      </c>
      <c r="I248" s="4">
        <f t="shared" ref="I248" si="594">I249</f>
        <v>13496.1</v>
      </c>
      <c r="J248" s="4">
        <f t="shared" si="592"/>
        <v>13304.4</v>
      </c>
      <c r="K248" s="4">
        <f t="shared" ref="K248" si="595">K249</f>
        <v>0</v>
      </c>
      <c r="L248" s="4">
        <f t="shared" ref="L248" si="596">L249</f>
        <v>13304.4</v>
      </c>
    </row>
    <row r="249" spans="1:12" s="160" customFormat="1" ht="31.5" outlineLevel="7" x14ac:dyDescent="0.25">
      <c r="A249" s="10" t="s">
        <v>266</v>
      </c>
      <c r="B249" s="10" t="s">
        <v>92</v>
      </c>
      <c r="C249" s="113" t="s">
        <v>93</v>
      </c>
      <c r="D249" s="7">
        <v>12109.5</v>
      </c>
      <c r="E249" s="7"/>
      <c r="F249" s="7">
        <f t="shared" ref="F249" si="597">SUM(D249:E249)</f>
        <v>12109.5</v>
      </c>
      <c r="G249" s="7">
        <v>13496.1</v>
      </c>
      <c r="H249" s="7"/>
      <c r="I249" s="7">
        <f t="shared" ref="I249" si="598">SUM(G249:H249)</f>
        <v>13496.1</v>
      </c>
      <c r="J249" s="7">
        <v>13304.4</v>
      </c>
      <c r="K249" s="7"/>
      <c r="L249" s="7">
        <f t="shared" ref="L249" si="599">SUM(J249:K249)</f>
        <v>13304.4</v>
      </c>
    </row>
    <row r="250" spans="1:12" ht="15.75" outlineLevel="4" x14ac:dyDescent="0.25">
      <c r="A250" s="5" t="s">
        <v>267</v>
      </c>
      <c r="B250" s="5"/>
      <c r="C250" s="114" t="s">
        <v>252</v>
      </c>
      <c r="D250" s="4">
        <f>D253+D251</f>
        <v>1095.4000000000001</v>
      </c>
      <c r="E250" s="4">
        <f t="shared" ref="E250:F250" si="600">E253+E251</f>
        <v>0.8</v>
      </c>
      <c r="F250" s="4">
        <f t="shared" si="600"/>
        <v>1096.1999999999998</v>
      </c>
      <c r="G250" s="4">
        <f>G253+G251</f>
        <v>971.7</v>
      </c>
      <c r="H250" s="4">
        <f t="shared" ref="H250" si="601">H253+H251</f>
        <v>0</v>
      </c>
      <c r="I250" s="4">
        <f t="shared" ref="I250" si="602">I253+I251</f>
        <v>971.7</v>
      </c>
      <c r="J250" s="4">
        <f>J253+J251</f>
        <v>1050.4000000000001</v>
      </c>
      <c r="K250" s="4">
        <f t="shared" ref="K250" si="603">K253+K251</f>
        <v>0</v>
      </c>
      <c r="L250" s="4">
        <f t="shared" ref="L250" si="604">L253+L251</f>
        <v>1050.4000000000001</v>
      </c>
    </row>
    <row r="251" spans="1:12" s="161" customFormat="1" ht="47.25" outlineLevel="5" x14ac:dyDescent="0.25">
      <c r="A251" s="5" t="s">
        <v>268</v>
      </c>
      <c r="B251" s="5"/>
      <c r="C251" s="114" t="s">
        <v>617</v>
      </c>
      <c r="D251" s="4">
        <f>D252</f>
        <v>349.9</v>
      </c>
      <c r="E251" s="4">
        <f t="shared" ref="E251:F251" si="605">E252</f>
        <v>0</v>
      </c>
      <c r="F251" s="4">
        <f t="shared" si="605"/>
        <v>349.9</v>
      </c>
      <c r="G251" s="4">
        <f>G252</f>
        <v>291.5</v>
      </c>
      <c r="H251" s="4">
        <f t="shared" ref="H251" si="606">H252</f>
        <v>0</v>
      </c>
      <c r="I251" s="4">
        <f t="shared" ref="I251" si="607">I252</f>
        <v>291.5</v>
      </c>
      <c r="J251" s="4">
        <f>J252</f>
        <v>315.10000000000002</v>
      </c>
      <c r="K251" s="4">
        <f t="shared" ref="K251" si="608">K252</f>
        <v>0</v>
      </c>
      <c r="L251" s="4">
        <f t="shared" ref="L251" si="609">L252</f>
        <v>315.10000000000002</v>
      </c>
    </row>
    <row r="252" spans="1:12" s="161" customFormat="1" ht="31.5" outlineLevel="7" x14ac:dyDescent="0.25">
      <c r="A252" s="10" t="s">
        <v>268</v>
      </c>
      <c r="B252" s="10" t="s">
        <v>92</v>
      </c>
      <c r="C252" s="113" t="s">
        <v>93</v>
      </c>
      <c r="D252" s="7">
        <v>349.9</v>
      </c>
      <c r="E252" s="7"/>
      <c r="F252" s="7">
        <f t="shared" ref="F252" si="610">SUM(D252:E252)</f>
        <v>349.9</v>
      </c>
      <c r="G252" s="7">
        <v>291.5</v>
      </c>
      <c r="H252" s="7"/>
      <c r="I252" s="7">
        <f t="shared" ref="I252" si="611">SUM(G252:H252)</f>
        <v>291.5</v>
      </c>
      <c r="J252" s="7">
        <v>315.10000000000002</v>
      </c>
      <c r="K252" s="7"/>
      <c r="L252" s="7">
        <f t="shared" ref="L252" si="612">SUM(J252:K252)</f>
        <v>315.10000000000002</v>
      </c>
    </row>
    <row r="253" spans="1:12" s="160" customFormat="1" ht="47.25" outlineLevel="5" x14ac:dyDescent="0.25">
      <c r="A253" s="5" t="s">
        <v>268</v>
      </c>
      <c r="B253" s="5"/>
      <c r="C253" s="114" t="s">
        <v>587</v>
      </c>
      <c r="D253" s="4">
        <f>D254</f>
        <v>745.5</v>
      </c>
      <c r="E253" s="4">
        <f t="shared" ref="E253:F253" si="613">E254</f>
        <v>0.8</v>
      </c>
      <c r="F253" s="4">
        <f t="shared" si="613"/>
        <v>746.3</v>
      </c>
      <c r="G253" s="4">
        <f>G254</f>
        <v>680.2</v>
      </c>
      <c r="H253" s="4">
        <f t="shared" ref="H253" si="614">H254</f>
        <v>0</v>
      </c>
      <c r="I253" s="4">
        <f t="shared" ref="I253" si="615">I254</f>
        <v>680.2</v>
      </c>
      <c r="J253" s="4">
        <f>J254</f>
        <v>735.3</v>
      </c>
      <c r="K253" s="4">
        <f t="shared" ref="K253" si="616">K254</f>
        <v>0</v>
      </c>
      <c r="L253" s="4">
        <f t="shared" ref="L253" si="617">L254</f>
        <v>735.3</v>
      </c>
    </row>
    <row r="254" spans="1:12" s="160" customFormat="1" ht="31.5" outlineLevel="7" x14ac:dyDescent="0.25">
      <c r="A254" s="10" t="s">
        <v>268</v>
      </c>
      <c r="B254" s="10" t="s">
        <v>92</v>
      </c>
      <c r="C254" s="113" t="s">
        <v>93</v>
      </c>
      <c r="D254" s="7">
        <v>745.5</v>
      </c>
      <c r="E254" s="7">
        <v>0.8</v>
      </c>
      <c r="F254" s="7">
        <f>SUM(D254:E254)</f>
        <v>746.3</v>
      </c>
      <c r="G254" s="7">
        <v>680.2</v>
      </c>
      <c r="H254" s="7"/>
      <c r="I254" s="7">
        <f t="shared" ref="I254" si="618">SUM(G254:H254)</f>
        <v>680.2</v>
      </c>
      <c r="J254" s="7">
        <v>735.3</v>
      </c>
      <c r="K254" s="7"/>
      <c r="L254" s="7">
        <f t="shared" ref="L254" si="619">SUM(J254:K254)</f>
        <v>735.3</v>
      </c>
    </row>
    <row r="255" spans="1:12" ht="31.5" outlineLevel="4" x14ac:dyDescent="0.25">
      <c r="A255" s="5" t="s">
        <v>269</v>
      </c>
      <c r="B255" s="5"/>
      <c r="C255" s="114" t="s">
        <v>806</v>
      </c>
      <c r="D255" s="4">
        <f>D256+D260+D258</f>
        <v>38335</v>
      </c>
      <c r="E255" s="4">
        <f t="shared" ref="E255:F255" si="620">E256+E260+E258</f>
        <v>0</v>
      </c>
      <c r="F255" s="4">
        <f t="shared" si="620"/>
        <v>38335</v>
      </c>
      <c r="G255" s="4">
        <f t="shared" ref="G255:J255" si="621">G256+G260+G258</f>
        <v>38335</v>
      </c>
      <c r="H255" s="4">
        <f t="shared" ref="H255" si="622">H256+H260+H258</f>
        <v>0</v>
      </c>
      <c r="I255" s="4">
        <f t="shared" ref="I255" si="623">I256+I260+I258</f>
        <v>38335</v>
      </c>
      <c r="J255" s="4">
        <f t="shared" si="621"/>
        <v>42594.400000000001</v>
      </c>
      <c r="K255" s="4">
        <f t="shared" ref="K255" si="624">K256+K260+K258</f>
        <v>0</v>
      </c>
      <c r="L255" s="4">
        <f t="shared" ref="L255" si="625">L256+L260+L258</f>
        <v>42594.400000000001</v>
      </c>
    </row>
    <row r="256" spans="1:12" ht="47.25" outlineLevel="5" x14ac:dyDescent="0.25">
      <c r="A256" s="5" t="s">
        <v>270</v>
      </c>
      <c r="B256" s="5"/>
      <c r="C256" s="114" t="s">
        <v>618</v>
      </c>
      <c r="D256" s="4">
        <f>D257</f>
        <v>3833.5</v>
      </c>
      <c r="E256" s="4">
        <f t="shared" ref="E256:F256" si="626">E257</f>
        <v>0</v>
      </c>
      <c r="F256" s="4">
        <f t="shared" si="626"/>
        <v>3833.5</v>
      </c>
      <c r="G256" s="4">
        <f t="shared" ref="G256:J256" si="627">G257</f>
        <v>3833.5</v>
      </c>
      <c r="H256" s="4">
        <f t="shared" ref="H256" si="628">H257</f>
        <v>0</v>
      </c>
      <c r="I256" s="4">
        <f t="shared" ref="I256" si="629">I257</f>
        <v>3833.5</v>
      </c>
      <c r="J256" s="4">
        <f t="shared" si="627"/>
        <v>4259.3999999999996</v>
      </c>
      <c r="K256" s="4">
        <f t="shared" ref="K256" si="630">K257</f>
        <v>0</v>
      </c>
      <c r="L256" s="4">
        <f t="shared" ref="L256" si="631">L257</f>
        <v>4259.3999999999996</v>
      </c>
    </row>
    <row r="257" spans="1:12" ht="31.5" outlineLevel="7" x14ac:dyDescent="0.25">
      <c r="A257" s="10" t="s">
        <v>270</v>
      </c>
      <c r="B257" s="10" t="s">
        <v>92</v>
      </c>
      <c r="C257" s="113" t="s">
        <v>93</v>
      </c>
      <c r="D257" s="7">
        <v>3833.5</v>
      </c>
      <c r="E257" s="7"/>
      <c r="F257" s="7">
        <f t="shared" ref="F257" si="632">SUM(D257:E257)</f>
        <v>3833.5</v>
      </c>
      <c r="G257" s="7">
        <v>3833.5</v>
      </c>
      <c r="H257" s="7"/>
      <c r="I257" s="7">
        <f t="shared" ref="I257" si="633">SUM(G257:H257)</f>
        <v>3833.5</v>
      </c>
      <c r="J257" s="7">
        <v>4259.3999999999996</v>
      </c>
      <c r="K257" s="7"/>
      <c r="L257" s="7">
        <f t="shared" ref="L257" si="634">SUM(J257:K257)</f>
        <v>4259.3999999999996</v>
      </c>
    </row>
    <row r="258" spans="1:12" ht="47.25" outlineLevel="7" x14ac:dyDescent="0.25">
      <c r="A258" s="5" t="s">
        <v>270</v>
      </c>
      <c r="B258" s="5"/>
      <c r="C258" s="114" t="s">
        <v>809</v>
      </c>
      <c r="D258" s="4">
        <f>D259</f>
        <v>32776.400000000001</v>
      </c>
      <c r="E258" s="4">
        <f t="shared" ref="E258:F258" si="635">E259</f>
        <v>0</v>
      </c>
      <c r="F258" s="4">
        <f t="shared" si="635"/>
        <v>32776.400000000001</v>
      </c>
      <c r="G258" s="4">
        <f t="shared" ref="G258:J260" si="636">G259</f>
        <v>32776.400000000001</v>
      </c>
      <c r="H258" s="4">
        <f t="shared" ref="H258" si="637">H259</f>
        <v>0</v>
      </c>
      <c r="I258" s="4">
        <f t="shared" ref="I258" si="638">I259</f>
        <v>32776.400000000001</v>
      </c>
      <c r="J258" s="4">
        <f t="shared" si="636"/>
        <v>36418.300000000003</v>
      </c>
      <c r="K258" s="4">
        <f t="shared" ref="K258" si="639">K259</f>
        <v>0</v>
      </c>
      <c r="L258" s="4">
        <f t="shared" ref="L258" si="640">L259</f>
        <v>36418.300000000003</v>
      </c>
    </row>
    <row r="259" spans="1:12" ht="31.5" outlineLevel="7" x14ac:dyDescent="0.25">
      <c r="A259" s="10" t="s">
        <v>270</v>
      </c>
      <c r="B259" s="10" t="s">
        <v>92</v>
      </c>
      <c r="C259" s="113" t="s">
        <v>93</v>
      </c>
      <c r="D259" s="7">
        <v>32776.400000000001</v>
      </c>
      <c r="E259" s="7"/>
      <c r="F259" s="7">
        <f t="shared" ref="F259" si="641">SUM(D259:E259)</f>
        <v>32776.400000000001</v>
      </c>
      <c r="G259" s="7">
        <v>32776.400000000001</v>
      </c>
      <c r="H259" s="7"/>
      <c r="I259" s="7">
        <f t="shared" ref="I259" si="642">SUM(G259:H259)</f>
        <v>32776.400000000001</v>
      </c>
      <c r="J259" s="7">
        <v>36418.300000000003</v>
      </c>
      <c r="K259" s="7"/>
      <c r="L259" s="7">
        <f t="shared" ref="L259" si="643">SUM(J259:K259)</f>
        <v>36418.300000000003</v>
      </c>
    </row>
    <row r="260" spans="1:12" s="160" customFormat="1" ht="47.25" outlineLevel="5" x14ac:dyDescent="0.25">
      <c r="A260" s="5" t="s">
        <v>270</v>
      </c>
      <c r="B260" s="5"/>
      <c r="C260" s="114" t="s">
        <v>582</v>
      </c>
      <c r="D260" s="4">
        <f>D261</f>
        <v>1725.1</v>
      </c>
      <c r="E260" s="4">
        <f t="shared" ref="E260:F260" si="644">E261</f>
        <v>0</v>
      </c>
      <c r="F260" s="4">
        <f t="shared" si="644"/>
        <v>1725.1</v>
      </c>
      <c r="G260" s="4">
        <f t="shared" si="636"/>
        <v>1725.1</v>
      </c>
      <c r="H260" s="4">
        <f t="shared" ref="H260" si="645">H261</f>
        <v>0</v>
      </c>
      <c r="I260" s="4">
        <f t="shared" ref="I260" si="646">I261</f>
        <v>1725.1</v>
      </c>
      <c r="J260" s="4">
        <f t="shared" si="636"/>
        <v>1916.7</v>
      </c>
      <c r="K260" s="4">
        <f t="shared" ref="K260" si="647">K261</f>
        <v>0</v>
      </c>
      <c r="L260" s="4">
        <f t="shared" ref="L260" si="648">L261</f>
        <v>1916.7</v>
      </c>
    </row>
    <row r="261" spans="1:12" s="160" customFormat="1" ht="31.5" outlineLevel="7" x14ac:dyDescent="0.25">
      <c r="A261" s="10" t="s">
        <v>270</v>
      </c>
      <c r="B261" s="10" t="s">
        <v>92</v>
      </c>
      <c r="C261" s="113" t="s">
        <v>93</v>
      </c>
      <c r="D261" s="7">
        <v>1725.1</v>
      </c>
      <c r="E261" s="7"/>
      <c r="F261" s="7">
        <f t="shared" ref="F261" si="649">SUM(D261:E261)</f>
        <v>1725.1</v>
      </c>
      <c r="G261" s="7">
        <v>1725.1</v>
      </c>
      <c r="H261" s="7"/>
      <c r="I261" s="7">
        <f t="shared" ref="I261" si="650">SUM(G261:H261)</f>
        <v>1725.1</v>
      </c>
      <c r="J261" s="7">
        <v>1916.7</v>
      </c>
      <c r="K261" s="7"/>
      <c r="L261" s="7">
        <f t="shared" ref="L261" si="651">SUM(J261:K261)</f>
        <v>1916.7</v>
      </c>
    </row>
    <row r="262" spans="1:12" ht="47.25" outlineLevel="3" x14ac:dyDescent="0.25">
      <c r="A262" s="5" t="s">
        <v>244</v>
      </c>
      <c r="B262" s="5"/>
      <c r="C262" s="114" t="s">
        <v>245</v>
      </c>
      <c r="D262" s="4">
        <f>D263+D268</f>
        <v>7374.5</v>
      </c>
      <c r="E262" s="4">
        <f t="shared" ref="E262:F262" si="652">E263+E268</f>
        <v>0</v>
      </c>
      <c r="F262" s="4">
        <f t="shared" si="652"/>
        <v>7374.5</v>
      </c>
      <c r="G262" s="4">
        <f>G263+G268</f>
        <v>5875</v>
      </c>
      <c r="H262" s="4">
        <f t="shared" ref="H262" si="653">H263+H268</f>
        <v>0</v>
      </c>
      <c r="I262" s="4">
        <f t="shared" ref="I262" si="654">I263+I268</f>
        <v>5875</v>
      </c>
      <c r="J262" s="4">
        <f>J263+J268</f>
        <v>5875</v>
      </c>
      <c r="K262" s="4">
        <f t="shared" ref="K262" si="655">K263+K268</f>
        <v>0</v>
      </c>
      <c r="L262" s="4">
        <f t="shared" ref="L262" si="656">L263+L268</f>
        <v>5875</v>
      </c>
    </row>
    <row r="263" spans="1:12" ht="47.25" outlineLevel="4" x14ac:dyDescent="0.25">
      <c r="A263" s="5" t="s">
        <v>246</v>
      </c>
      <c r="B263" s="5"/>
      <c r="C263" s="114" t="s">
        <v>247</v>
      </c>
      <c r="D263" s="4">
        <f>D264+D266</f>
        <v>5874.5</v>
      </c>
      <c r="E263" s="4">
        <f t="shared" ref="E263:F263" si="657">E264+E266</f>
        <v>0</v>
      </c>
      <c r="F263" s="4">
        <f t="shared" si="657"/>
        <v>5874.5</v>
      </c>
      <c r="G263" s="4">
        <f>G264+G266</f>
        <v>5875</v>
      </c>
      <c r="H263" s="4">
        <f t="shared" ref="H263" si="658">H264+H266</f>
        <v>0</v>
      </c>
      <c r="I263" s="4">
        <f t="shared" ref="I263" si="659">I264+I266</f>
        <v>5875</v>
      </c>
      <c r="J263" s="4">
        <f>J264+J266</f>
        <v>5875</v>
      </c>
      <c r="K263" s="4">
        <f t="shared" ref="K263" si="660">K264+K266</f>
        <v>0</v>
      </c>
      <c r="L263" s="4">
        <f t="shared" ref="L263" si="661">L264+L266</f>
        <v>5875</v>
      </c>
    </row>
    <row r="264" spans="1:12" ht="63" outlineLevel="5" x14ac:dyDescent="0.25">
      <c r="A264" s="5" t="s">
        <v>248</v>
      </c>
      <c r="B264" s="5"/>
      <c r="C264" s="114" t="s">
        <v>249</v>
      </c>
      <c r="D264" s="4">
        <f>D265</f>
        <v>3874.5</v>
      </c>
      <c r="E264" s="4">
        <f t="shared" ref="E264:F264" si="662">E265</f>
        <v>0</v>
      </c>
      <c r="F264" s="4">
        <f t="shared" si="662"/>
        <v>3874.5</v>
      </c>
      <c r="G264" s="4">
        <f t="shared" ref="G264:J264" si="663">G265</f>
        <v>3875</v>
      </c>
      <c r="H264" s="4">
        <f t="shared" ref="H264" si="664">H265</f>
        <v>0</v>
      </c>
      <c r="I264" s="4">
        <f t="shared" ref="I264" si="665">I265</f>
        <v>3875</v>
      </c>
      <c r="J264" s="4">
        <f t="shared" si="663"/>
        <v>3875</v>
      </c>
      <c r="K264" s="4">
        <f t="shared" ref="K264" si="666">K265</f>
        <v>0</v>
      </c>
      <c r="L264" s="4">
        <f t="shared" ref="L264" si="667">L265</f>
        <v>3875</v>
      </c>
    </row>
    <row r="265" spans="1:12" ht="15.75" outlineLevel="7" x14ac:dyDescent="0.25">
      <c r="A265" s="10" t="s">
        <v>248</v>
      </c>
      <c r="B265" s="10" t="s">
        <v>27</v>
      </c>
      <c r="C265" s="113" t="s">
        <v>28</v>
      </c>
      <c r="D265" s="7">
        <v>3874.5</v>
      </c>
      <c r="E265" s="7"/>
      <c r="F265" s="7">
        <f t="shared" ref="F265" si="668">SUM(D265:E265)</f>
        <v>3874.5</v>
      </c>
      <c r="G265" s="7">
        <v>3875</v>
      </c>
      <c r="H265" s="7"/>
      <c r="I265" s="7">
        <f t="shared" ref="I265" si="669">SUM(G265:H265)</f>
        <v>3875</v>
      </c>
      <c r="J265" s="7">
        <v>3875</v>
      </c>
      <c r="K265" s="7"/>
      <c r="L265" s="7">
        <f t="shared" ref="L265" si="670">SUM(J265:K265)</f>
        <v>3875</v>
      </c>
    </row>
    <row r="266" spans="1:12" ht="31.5" outlineLevel="5" x14ac:dyDescent="0.25">
      <c r="A266" s="5" t="s">
        <v>250</v>
      </c>
      <c r="B266" s="5"/>
      <c r="C266" s="114" t="s">
        <v>251</v>
      </c>
      <c r="D266" s="4">
        <f>D267</f>
        <v>2000</v>
      </c>
      <c r="E266" s="4">
        <f t="shared" ref="E266:F266" si="671">E267</f>
        <v>0</v>
      </c>
      <c r="F266" s="4">
        <f t="shared" si="671"/>
        <v>2000</v>
      </c>
      <c r="G266" s="4">
        <f>G267</f>
        <v>2000</v>
      </c>
      <c r="H266" s="4">
        <f t="shared" ref="H266" si="672">H267</f>
        <v>0</v>
      </c>
      <c r="I266" s="4">
        <f t="shared" ref="I266" si="673">I267</f>
        <v>2000</v>
      </c>
      <c r="J266" s="4">
        <f>J267</f>
        <v>2000</v>
      </c>
      <c r="K266" s="4">
        <f t="shared" ref="K266" si="674">K267</f>
        <v>0</v>
      </c>
      <c r="L266" s="4">
        <f t="shared" ref="L266" si="675">L267</f>
        <v>2000</v>
      </c>
    </row>
    <row r="267" spans="1:12" ht="31.5" outlineLevel="7" x14ac:dyDescent="0.25">
      <c r="A267" s="10" t="s">
        <v>250</v>
      </c>
      <c r="B267" s="10" t="s">
        <v>92</v>
      </c>
      <c r="C267" s="113" t="s">
        <v>93</v>
      </c>
      <c r="D267" s="7">
        <v>2000</v>
      </c>
      <c r="E267" s="7"/>
      <c r="F267" s="7">
        <f t="shared" ref="F267" si="676">SUM(D267:E267)</f>
        <v>2000</v>
      </c>
      <c r="G267" s="7">
        <v>2000</v>
      </c>
      <c r="H267" s="7"/>
      <c r="I267" s="7">
        <f t="shared" ref="I267" si="677">SUM(G267:H267)</f>
        <v>2000</v>
      </c>
      <c r="J267" s="7">
        <v>2000</v>
      </c>
      <c r="K267" s="7"/>
      <c r="L267" s="7">
        <f t="shared" ref="L267" si="678">SUM(J267:K267)</f>
        <v>2000</v>
      </c>
    </row>
    <row r="268" spans="1:12" ht="31.5" outlineLevel="7" x14ac:dyDescent="0.25">
      <c r="A268" s="9" t="s">
        <v>599</v>
      </c>
      <c r="B268" s="10"/>
      <c r="C268" s="110" t="s">
        <v>596</v>
      </c>
      <c r="D268" s="4">
        <f>D269</f>
        <v>1500</v>
      </c>
      <c r="E268" s="4">
        <f t="shared" ref="E268:F269" si="679">E269</f>
        <v>0</v>
      </c>
      <c r="F268" s="4">
        <f t="shared" si="679"/>
        <v>1500</v>
      </c>
      <c r="G268" s="4">
        <f>G269</f>
        <v>0</v>
      </c>
      <c r="H268" s="4">
        <f t="shared" ref="H268:H269" si="680">H269</f>
        <v>0</v>
      </c>
      <c r="I268" s="4"/>
      <c r="J268" s="4">
        <f>J269</f>
        <v>0</v>
      </c>
      <c r="K268" s="4">
        <f t="shared" ref="K268:K269" si="681">K269</f>
        <v>0</v>
      </c>
      <c r="L268" s="4"/>
    </row>
    <row r="269" spans="1:12" ht="31.5" outlineLevel="7" x14ac:dyDescent="0.25">
      <c r="A269" s="8" t="s">
        <v>600</v>
      </c>
      <c r="B269" s="8"/>
      <c r="C269" s="115" t="s">
        <v>597</v>
      </c>
      <c r="D269" s="7">
        <f>D270</f>
        <v>1500</v>
      </c>
      <c r="E269" s="7">
        <f t="shared" si="679"/>
        <v>0</v>
      </c>
      <c r="F269" s="7">
        <f t="shared" si="679"/>
        <v>1500</v>
      </c>
      <c r="G269" s="7">
        <f t="shared" ref="G269:J269" si="682">G270</f>
        <v>0</v>
      </c>
      <c r="H269" s="7">
        <f t="shared" si="680"/>
        <v>0</v>
      </c>
      <c r="I269" s="7"/>
      <c r="J269" s="7">
        <f t="shared" si="682"/>
        <v>0</v>
      </c>
      <c r="K269" s="7">
        <f t="shared" si="681"/>
        <v>0</v>
      </c>
      <c r="L269" s="7"/>
    </row>
    <row r="270" spans="1:12" ht="18.75" customHeight="1" outlineLevel="7" x14ac:dyDescent="0.25">
      <c r="A270" s="8" t="s">
        <v>600</v>
      </c>
      <c r="B270" s="8" t="s">
        <v>11</v>
      </c>
      <c r="C270" s="111" t="s">
        <v>598</v>
      </c>
      <c r="D270" s="7">
        <v>1500</v>
      </c>
      <c r="E270" s="7"/>
      <c r="F270" s="7">
        <f t="shared" ref="F270" si="683">SUM(D270:E270)</f>
        <v>1500</v>
      </c>
      <c r="G270" s="7"/>
      <c r="H270" s="7"/>
      <c r="I270" s="7"/>
      <c r="J270" s="7"/>
      <c r="K270" s="7"/>
      <c r="L270" s="7"/>
    </row>
    <row r="271" spans="1:12" ht="31.5" outlineLevel="3" x14ac:dyDescent="0.25">
      <c r="A271" s="5" t="s">
        <v>195</v>
      </c>
      <c r="B271" s="5"/>
      <c r="C271" s="114" t="s">
        <v>196</v>
      </c>
      <c r="D271" s="4">
        <f>D272+D277</f>
        <v>289274.3</v>
      </c>
      <c r="E271" s="4">
        <f t="shared" ref="E271:F271" si="684">E272+E277</f>
        <v>0</v>
      </c>
      <c r="F271" s="4">
        <f t="shared" si="684"/>
        <v>289274.3</v>
      </c>
      <c r="G271" s="4">
        <f>G272+G277</f>
        <v>263099.90000000002</v>
      </c>
      <c r="H271" s="4">
        <f t="shared" ref="H271" si="685">H272+H277</f>
        <v>0</v>
      </c>
      <c r="I271" s="4">
        <f t="shared" ref="I271" si="686">I272+I277</f>
        <v>263099.90000000002</v>
      </c>
      <c r="J271" s="4">
        <f>J272+J277</f>
        <v>256539.6</v>
      </c>
      <c r="K271" s="4">
        <f t="shared" ref="K271" si="687">K272+K277</f>
        <v>0</v>
      </c>
      <c r="L271" s="4">
        <f t="shared" ref="L271" si="688">L272+L277</f>
        <v>256539.6</v>
      </c>
    </row>
    <row r="272" spans="1:12" ht="31.5" outlineLevel="4" x14ac:dyDescent="0.25">
      <c r="A272" s="5" t="s">
        <v>197</v>
      </c>
      <c r="B272" s="5"/>
      <c r="C272" s="114" t="s">
        <v>198</v>
      </c>
      <c r="D272" s="4">
        <f>D273+D275</f>
        <v>210705</v>
      </c>
      <c r="E272" s="4">
        <f t="shared" ref="E272:F272" si="689">E273+E275</f>
        <v>0</v>
      </c>
      <c r="F272" s="4">
        <f t="shared" si="689"/>
        <v>210705</v>
      </c>
      <c r="G272" s="4">
        <f t="shared" ref="G272:J272" si="690">G273+G275</f>
        <v>211000</v>
      </c>
      <c r="H272" s="4">
        <f t="shared" ref="H272" si="691">H273+H275</f>
        <v>0</v>
      </c>
      <c r="I272" s="4">
        <f t="shared" ref="I272" si="692">I273+I275</f>
        <v>211000</v>
      </c>
      <c r="J272" s="4">
        <f t="shared" si="690"/>
        <v>199400</v>
      </c>
      <c r="K272" s="4">
        <f t="shared" ref="K272" si="693">K273+K275</f>
        <v>0</v>
      </c>
      <c r="L272" s="4">
        <f t="shared" ref="L272" si="694">L273+L275</f>
        <v>199400</v>
      </c>
    </row>
    <row r="273" spans="1:13" ht="15.75" outlineLevel="5" x14ac:dyDescent="0.25">
      <c r="A273" s="5" t="s">
        <v>199</v>
      </c>
      <c r="B273" s="5"/>
      <c r="C273" s="114" t="s">
        <v>200</v>
      </c>
      <c r="D273" s="4">
        <f t="shared" ref="D273:L273" si="695">D274</f>
        <v>178114.3</v>
      </c>
      <c r="E273" s="4">
        <f t="shared" si="695"/>
        <v>0</v>
      </c>
      <c r="F273" s="4">
        <f t="shared" si="695"/>
        <v>178114.3</v>
      </c>
      <c r="G273" s="4">
        <f t="shared" si="695"/>
        <v>180000</v>
      </c>
      <c r="H273" s="4">
        <f t="shared" si="695"/>
        <v>0</v>
      </c>
      <c r="I273" s="4">
        <f t="shared" si="695"/>
        <v>180000</v>
      </c>
      <c r="J273" s="4">
        <f t="shared" si="695"/>
        <v>170000</v>
      </c>
      <c r="K273" s="4">
        <f t="shared" si="695"/>
        <v>0</v>
      </c>
      <c r="L273" s="4">
        <f t="shared" si="695"/>
        <v>170000</v>
      </c>
    </row>
    <row r="274" spans="1:13" ht="31.5" outlineLevel="7" x14ac:dyDescent="0.25">
      <c r="A274" s="10" t="s">
        <v>199</v>
      </c>
      <c r="B274" s="10" t="s">
        <v>92</v>
      </c>
      <c r="C274" s="113" t="s">
        <v>93</v>
      </c>
      <c r="D274" s="7">
        <v>178114.3</v>
      </c>
      <c r="E274" s="7"/>
      <c r="F274" s="7">
        <f t="shared" ref="F274" si="696">SUM(D274:E274)</f>
        <v>178114.3</v>
      </c>
      <c r="G274" s="7">
        <v>180000</v>
      </c>
      <c r="H274" s="7"/>
      <c r="I274" s="7">
        <f t="shared" ref="I274" si="697">SUM(G274:H274)</f>
        <v>180000</v>
      </c>
      <c r="J274" s="7">
        <v>170000</v>
      </c>
      <c r="K274" s="7"/>
      <c r="L274" s="7">
        <f t="shared" ref="L274" si="698">SUM(J274:K274)</f>
        <v>170000</v>
      </c>
    </row>
    <row r="275" spans="1:13" ht="15.75" outlineLevel="5" x14ac:dyDescent="0.25">
      <c r="A275" s="5" t="s">
        <v>271</v>
      </c>
      <c r="B275" s="5"/>
      <c r="C275" s="114" t="s">
        <v>272</v>
      </c>
      <c r="D275" s="4">
        <f>D276</f>
        <v>32590.7</v>
      </c>
      <c r="E275" s="4">
        <f t="shared" ref="E275:F275" si="699">E276</f>
        <v>0</v>
      </c>
      <c r="F275" s="4">
        <f t="shared" si="699"/>
        <v>32590.7</v>
      </c>
      <c r="G275" s="4">
        <f>G276</f>
        <v>31000</v>
      </c>
      <c r="H275" s="4">
        <f t="shared" ref="H275" si="700">H276</f>
        <v>0</v>
      </c>
      <c r="I275" s="4">
        <f t="shared" ref="I275" si="701">I276</f>
        <v>31000</v>
      </c>
      <c r="J275" s="4">
        <f>J276</f>
        <v>29400</v>
      </c>
      <c r="K275" s="4">
        <f t="shared" ref="K275" si="702">K276</f>
        <v>0</v>
      </c>
      <c r="L275" s="4">
        <f t="shared" ref="L275" si="703">L276</f>
        <v>29400</v>
      </c>
    </row>
    <row r="276" spans="1:13" ht="31.5" outlineLevel="7" x14ac:dyDescent="0.25">
      <c r="A276" s="10" t="s">
        <v>271</v>
      </c>
      <c r="B276" s="10" t="s">
        <v>92</v>
      </c>
      <c r="C276" s="113" t="s">
        <v>93</v>
      </c>
      <c r="D276" s="7">
        <v>32590.7</v>
      </c>
      <c r="E276" s="7"/>
      <c r="F276" s="7">
        <f t="shared" ref="F276" si="704">SUM(D276:E276)</f>
        <v>32590.7</v>
      </c>
      <c r="G276" s="7">
        <v>31000</v>
      </c>
      <c r="H276" s="7"/>
      <c r="I276" s="7">
        <f t="shared" ref="I276" si="705">SUM(G276:H276)</f>
        <v>31000</v>
      </c>
      <c r="J276" s="7">
        <v>29400</v>
      </c>
      <c r="K276" s="7"/>
      <c r="L276" s="7">
        <f t="shared" ref="L276" si="706">SUM(J276:K276)</f>
        <v>29400</v>
      </c>
    </row>
    <row r="277" spans="1:13" ht="34.5" customHeight="1" outlineLevel="4" x14ac:dyDescent="0.25">
      <c r="A277" s="5" t="s">
        <v>201</v>
      </c>
      <c r="B277" s="5"/>
      <c r="C277" s="114" t="s">
        <v>619</v>
      </c>
      <c r="D277" s="4">
        <f>D278+D280</f>
        <v>78569.299999999988</v>
      </c>
      <c r="E277" s="4">
        <f t="shared" ref="E277:F277" si="707">E278+E280</f>
        <v>0</v>
      </c>
      <c r="F277" s="4">
        <f t="shared" si="707"/>
        <v>78569.299999999988</v>
      </c>
      <c r="G277" s="4">
        <f>G278+G280</f>
        <v>52099.9</v>
      </c>
      <c r="H277" s="4">
        <f t="shared" ref="H277" si="708">H278+H280</f>
        <v>0</v>
      </c>
      <c r="I277" s="4">
        <f t="shared" ref="I277" si="709">I278+I280</f>
        <v>52099.9</v>
      </c>
      <c r="J277" s="4">
        <f>J278+J280</f>
        <v>57139.6</v>
      </c>
      <c r="K277" s="4">
        <f t="shared" ref="K277" si="710">K278+K280</f>
        <v>0</v>
      </c>
      <c r="L277" s="4">
        <f t="shared" ref="L277" si="711">L278+L280</f>
        <v>57139.6</v>
      </c>
    </row>
    <row r="278" spans="1:13" ht="66" customHeight="1" outlineLevel="5" x14ac:dyDescent="0.25">
      <c r="A278" s="5" t="s">
        <v>202</v>
      </c>
      <c r="B278" s="5"/>
      <c r="C278" s="114" t="s">
        <v>566</v>
      </c>
      <c r="D278" s="4">
        <f>D279</f>
        <v>7856.9</v>
      </c>
      <c r="E278" s="4">
        <f t="shared" ref="E278:F278" si="712">E279</f>
        <v>0</v>
      </c>
      <c r="F278" s="4">
        <f t="shared" si="712"/>
        <v>7856.9</v>
      </c>
      <c r="G278" s="4">
        <f>G279</f>
        <v>5210</v>
      </c>
      <c r="H278" s="4">
        <f t="shared" ref="H278" si="713">H279</f>
        <v>0</v>
      </c>
      <c r="I278" s="4">
        <f t="shared" ref="I278" si="714">I279</f>
        <v>5210</v>
      </c>
      <c r="J278" s="4">
        <f>J279</f>
        <v>5714</v>
      </c>
      <c r="K278" s="4">
        <f t="shared" ref="K278" si="715">K279</f>
        <v>0</v>
      </c>
      <c r="L278" s="4">
        <f t="shared" ref="L278" si="716">L279</f>
        <v>5714</v>
      </c>
    </row>
    <row r="279" spans="1:13" ht="31.5" outlineLevel="7" x14ac:dyDescent="0.25">
      <c r="A279" s="10" t="s">
        <v>202</v>
      </c>
      <c r="B279" s="10" t="s">
        <v>92</v>
      </c>
      <c r="C279" s="113" t="s">
        <v>93</v>
      </c>
      <c r="D279" s="7">
        <v>7856.9</v>
      </c>
      <c r="E279" s="7"/>
      <c r="F279" s="7">
        <f t="shared" ref="F279" si="717">SUM(D279:E279)</f>
        <v>7856.9</v>
      </c>
      <c r="G279" s="7">
        <v>5210</v>
      </c>
      <c r="H279" s="7"/>
      <c r="I279" s="7">
        <f t="shared" ref="I279" si="718">SUM(G279:H279)</f>
        <v>5210</v>
      </c>
      <c r="J279" s="7">
        <v>5714</v>
      </c>
      <c r="K279" s="7"/>
      <c r="L279" s="7">
        <f t="shared" ref="L279" si="719">SUM(J279:K279)</f>
        <v>5714</v>
      </c>
    </row>
    <row r="280" spans="1:13" s="160" customFormat="1" ht="63" outlineLevel="5" x14ac:dyDescent="0.25">
      <c r="A280" s="5" t="s">
        <v>202</v>
      </c>
      <c r="B280" s="5"/>
      <c r="C280" s="114" t="s">
        <v>580</v>
      </c>
      <c r="D280" s="4">
        <f>D281</f>
        <v>70712.399999999994</v>
      </c>
      <c r="E280" s="4">
        <f t="shared" ref="E280:F280" si="720">E281</f>
        <v>0</v>
      </c>
      <c r="F280" s="4">
        <f t="shared" si="720"/>
        <v>70712.399999999994</v>
      </c>
      <c r="G280" s="4">
        <f>G281</f>
        <v>46889.9</v>
      </c>
      <c r="H280" s="4">
        <f t="shared" ref="H280" si="721">H281</f>
        <v>0</v>
      </c>
      <c r="I280" s="4">
        <f t="shared" ref="I280" si="722">I281</f>
        <v>46889.9</v>
      </c>
      <c r="J280" s="4">
        <f>J281</f>
        <v>51425.599999999999</v>
      </c>
      <c r="K280" s="4">
        <f t="shared" ref="K280" si="723">K281</f>
        <v>0</v>
      </c>
      <c r="L280" s="4">
        <f t="shared" ref="L280" si="724">L281</f>
        <v>51425.599999999999</v>
      </c>
    </row>
    <row r="281" spans="1:13" s="160" customFormat="1" ht="31.5" outlineLevel="7" x14ac:dyDescent="0.25">
      <c r="A281" s="10" t="s">
        <v>202</v>
      </c>
      <c r="B281" s="10" t="s">
        <v>92</v>
      </c>
      <c r="C281" s="113" t="s">
        <v>93</v>
      </c>
      <c r="D281" s="7">
        <v>70712.399999999994</v>
      </c>
      <c r="E281" s="7"/>
      <c r="F281" s="7">
        <f t="shared" ref="F281" si="725">SUM(D281:E281)</f>
        <v>70712.399999999994</v>
      </c>
      <c r="G281" s="7">
        <v>46889.9</v>
      </c>
      <c r="H281" s="7"/>
      <c r="I281" s="7">
        <f t="shared" ref="I281" si="726">SUM(G281:H281)</f>
        <v>46889.9</v>
      </c>
      <c r="J281" s="7">
        <v>51425.599999999999</v>
      </c>
      <c r="K281" s="7"/>
      <c r="L281" s="7">
        <f t="shared" ref="L281" si="727">SUM(J281:K281)</f>
        <v>51425.599999999999</v>
      </c>
    </row>
    <row r="282" spans="1:13" ht="31.5" outlineLevel="3" x14ac:dyDescent="0.25">
      <c r="A282" s="5" t="s">
        <v>225</v>
      </c>
      <c r="B282" s="5"/>
      <c r="C282" s="114" t="s">
        <v>226</v>
      </c>
      <c r="D282" s="4">
        <f>D283+D295</f>
        <v>311869.19527000003</v>
      </c>
      <c r="E282" s="4">
        <f t="shared" ref="E282:F282" si="728">E283+E295</f>
        <v>-9717.7000000000007</v>
      </c>
      <c r="F282" s="4">
        <f t="shared" si="728"/>
        <v>302151.49527000001</v>
      </c>
      <c r="G282" s="4">
        <f>G283+G295</f>
        <v>240821.3</v>
      </c>
      <c r="H282" s="4">
        <f t="shared" ref="H282" si="729">H283+H295</f>
        <v>-4777.5</v>
      </c>
      <c r="I282" s="4">
        <f t="shared" ref="I282" si="730">I283+I295</f>
        <v>236043.8</v>
      </c>
      <c r="J282" s="4">
        <f>J283+J295</f>
        <v>50766.25</v>
      </c>
      <c r="K282" s="4">
        <f t="shared" ref="K282" si="731">K283+K295</f>
        <v>0</v>
      </c>
      <c r="L282" s="4">
        <f t="shared" ref="L282" si="732">L283+L295</f>
        <v>50766.25</v>
      </c>
    </row>
    <row r="283" spans="1:13" ht="24" customHeight="1" outlineLevel="4" x14ac:dyDescent="0.25">
      <c r="A283" s="5" t="s">
        <v>227</v>
      </c>
      <c r="B283" s="5"/>
      <c r="C283" s="114" t="s">
        <v>228</v>
      </c>
      <c r="D283" s="4">
        <f>D284+D286+D289+D291+D293</f>
        <v>231214.69527</v>
      </c>
      <c r="E283" s="4">
        <f t="shared" ref="E283:F283" si="733">E284+E286+E289+E291+E293</f>
        <v>0</v>
      </c>
      <c r="F283" s="4">
        <f t="shared" si="733"/>
        <v>231214.69527</v>
      </c>
      <c r="G283" s="4">
        <f>G284+G286+G289+G291+G293</f>
        <v>31237.3</v>
      </c>
      <c r="H283" s="4">
        <f t="shared" ref="H283" si="734">H284+H286+H289+H291+H293</f>
        <v>0</v>
      </c>
      <c r="I283" s="4">
        <f t="shared" ref="I283" si="735">I284+I286+I289+I291+I293</f>
        <v>31237.3</v>
      </c>
      <c r="J283" s="4">
        <f>J284+J286+J289+J291+J293</f>
        <v>50766.25</v>
      </c>
      <c r="K283" s="4">
        <f t="shared" ref="K283" si="736">K284+K286+K289+K291+K293</f>
        <v>0</v>
      </c>
      <c r="L283" s="4">
        <f t="shared" ref="L283" si="737">L284+L286+L289+L291+L293</f>
        <v>50766.25</v>
      </c>
    </row>
    <row r="284" spans="1:13" ht="31.5" outlineLevel="5" x14ac:dyDescent="0.25">
      <c r="A284" s="5" t="s">
        <v>229</v>
      </c>
      <c r="B284" s="5"/>
      <c r="C284" s="114" t="s">
        <v>230</v>
      </c>
      <c r="D284" s="4">
        <f>D285</f>
        <v>2500</v>
      </c>
      <c r="E284" s="4">
        <f t="shared" ref="E284:F284" si="738">E285</f>
        <v>0</v>
      </c>
      <c r="F284" s="4">
        <f t="shared" si="738"/>
        <v>2500</v>
      </c>
      <c r="G284" s="4">
        <f t="shared" ref="G284:J284" si="739">G285</f>
        <v>4300</v>
      </c>
      <c r="H284" s="4">
        <f t="shared" ref="H284" si="740">H285</f>
        <v>0</v>
      </c>
      <c r="I284" s="4">
        <f t="shared" ref="I284" si="741">I285</f>
        <v>4300</v>
      </c>
      <c r="J284" s="4">
        <f t="shared" si="739"/>
        <v>4300</v>
      </c>
      <c r="K284" s="4">
        <f t="shared" ref="K284" si="742">K285</f>
        <v>0</v>
      </c>
      <c r="L284" s="4">
        <f t="shared" ref="L284" si="743">L285</f>
        <v>4300</v>
      </c>
    </row>
    <row r="285" spans="1:13" ht="18" customHeight="1" outlineLevel="7" x14ac:dyDescent="0.25">
      <c r="A285" s="10" t="s">
        <v>229</v>
      </c>
      <c r="B285" s="10" t="s">
        <v>27</v>
      </c>
      <c r="C285" s="113" t="s">
        <v>28</v>
      </c>
      <c r="D285" s="7">
        <v>2500</v>
      </c>
      <c r="E285" s="7"/>
      <c r="F285" s="7">
        <f t="shared" ref="F285" si="744">SUM(D285:E285)</f>
        <v>2500</v>
      </c>
      <c r="G285" s="7">
        <v>4300</v>
      </c>
      <c r="H285" s="7"/>
      <c r="I285" s="7">
        <f t="shared" ref="I285" si="745">SUM(G285:H285)</f>
        <v>4300</v>
      </c>
      <c r="J285" s="7">
        <v>4300</v>
      </c>
      <c r="K285" s="7"/>
      <c r="L285" s="7">
        <f t="shared" ref="L285" si="746">SUM(J285:K285)</f>
        <v>4300</v>
      </c>
    </row>
    <row r="286" spans="1:13" ht="15.75" outlineLevel="5" x14ac:dyDescent="0.25">
      <c r="A286" s="5" t="s">
        <v>231</v>
      </c>
      <c r="B286" s="5"/>
      <c r="C286" s="114" t="s">
        <v>797</v>
      </c>
      <c r="D286" s="4">
        <f>D287+D288</f>
        <v>13930.8</v>
      </c>
      <c r="E286" s="4">
        <f t="shared" ref="E286:F286" si="747">E287+E288</f>
        <v>0</v>
      </c>
      <c r="F286" s="4">
        <f t="shared" si="747"/>
        <v>13930.8</v>
      </c>
      <c r="G286" s="4">
        <f>G287+G288</f>
        <v>13006</v>
      </c>
      <c r="H286" s="4">
        <f t="shared" ref="H286" si="748">H287+H288</f>
        <v>0</v>
      </c>
      <c r="I286" s="4">
        <f t="shared" ref="I286" si="749">I287+I288</f>
        <v>13006</v>
      </c>
      <c r="J286" s="4">
        <f>J287+J288</f>
        <v>12250</v>
      </c>
      <c r="K286" s="4">
        <f t="shared" ref="K286" si="750">K287+K288</f>
        <v>0</v>
      </c>
      <c r="L286" s="4">
        <f t="shared" ref="L286" si="751">L287+L288</f>
        <v>12250</v>
      </c>
    </row>
    <row r="287" spans="1:13" ht="31.5" outlineLevel="7" x14ac:dyDescent="0.25">
      <c r="A287" s="10" t="s">
        <v>231</v>
      </c>
      <c r="B287" s="10" t="s">
        <v>11</v>
      </c>
      <c r="C287" s="113" t="s">
        <v>12</v>
      </c>
      <c r="D287" s="7">
        <f>8906+200</f>
        <v>9106</v>
      </c>
      <c r="E287" s="7"/>
      <c r="F287" s="7">
        <f t="shared" ref="F287:F288" si="752">SUM(D287:E287)</f>
        <v>9106</v>
      </c>
      <c r="G287" s="7">
        <f>8506+200</f>
        <v>8706</v>
      </c>
      <c r="H287" s="7"/>
      <c r="I287" s="7">
        <f t="shared" ref="I287:I288" si="753">SUM(G287:H287)</f>
        <v>8706</v>
      </c>
      <c r="J287" s="7">
        <f>7750+200</f>
        <v>7950</v>
      </c>
      <c r="K287" s="7"/>
      <c r="L287" s="7">
        <f t="shared" ref="L287:L288" si="754">SUM(J287:K287)</f>
        <v>7950</v>
      </c>
      <c r="M287" s="126"/>
    </row>
    <row r="288" spans="1:13" ht="31.5" outlineLevel="7" x14ac:dyDescent="0.25">
      <c r="A288" s="10" t="s">
        <v>231</v>
      </c>
      <c r="B288" s="10" t="s">
        <v>92</v>
      </c>
      <c r="C288" s="113" t="s">
        <v>93</v>
      </c>
      <c r="D288" s="7">
        <v>4824.8</v>
      </c>
      <c r="E288" s="7"/>
      <c r="F288" s="7">
        <f t="shared" si="752"/>
        <v>4824.8</v>
      </c>
      <c r="G288" s="7">
        <v>4300</v>
      </c>
      <c r="H288" s="7"/>
      <c r="I288" s="7">
        <f t="shared" si="753"/>
        <v>4300</v>
      </c>
      <c r="J288" s="7">
        <v>4300</v>
      </c>
      <c r="K288" s="7"/>
      <c r="L288" s="7">
        <f t="shared" si="754"/>
        <v>4300</v>
      </c>
    </row>
    <row r="289" spans="1:12" ht="31.5" outlineLevel="5" x14ac:dyDescent="0.25">
      <c r="A289" s="5" t="s">
        <v>232</v>
      </c>
      <c r="B289" s="5"/>
      <c r="C289" s="114" t="s">
        <v>815</v>
      </c>
      <c r="D289" s="4">
        <f>D290</f>
        <v>1093.3</v>
      </c>
      <c r="E289" s="4">
        <f t="shared" ref="E289:F289" si="755">E290</f>
        <v>0</v>
      </c>
      <c r="F289" s="4">
        <f t="shared" si="755"/>
        <v>1093.3</v>
      </c>
      <c r="G289" s="4">
        <f>G290</f>
        <v>1093.3</v>
      </c>
      <c r="H289" s="4">
        <f t="shared" ref="H289" si="756">H290</f>
        <v>0</v>
      </c>
      <c r="I289" s="4">
        <f t="shared" ref="I289" si="757">I290</f>
        <v>1093.3</v>
      </c>
      <c r="J289" s="4">
        <f>J290</f>
        <v>1093.3</v>
      </c>
      <c r="K289" s="4">
        <f t="shared" ref="K289" si="758">K290</f>
        <v>0</v>
      </c>
      <c r="L289" s="4">
        <f t="shared" ref="L289" si="759">L290</f>
        <v>1093.3</v>
      </c>
    </row>
    <row r="290" spans="1:12" ht="31.5" outlineLevel="7" x14ac:dyDescent="0.25">
      <c r="A290" s="10" t="s">
        <v>232</v>
      </c>
      <c r="B290" s="10" t="s">
        <v>11</v>
      </c>
      <c r="C290" s="113" t="s">
        <v>12</v>
      </c>
      <c r="D290" s="7">
        <v>1093.3</v>
      </c>
      <c r="E290" s="7"/>
      <c r="F290" s="7">
        <f t="shared" ref="F290" si="760">SUM(D290:E290)</f>
        <v>1093.3</v>
      </c>
      <c r="G290" s="7">
        <v>1093.3</v>
      </c>
      <c r="H290" s="7"/>
      <c r="I290" s="7">
        <f t="shared" ref="I290" si="761">SUM(G290:H290)</f>
        <v>1093.3</v>
      </c>
      <c r="J290" s="7">
        <v>1093.3</v>
      </c>
      <c r="K290" s="7"/>
      <c r="L290" s="7">
        <f t="shared" ref="L290" si="762">SUM(J290:K290)</f>
        <v>1093.3</v>
      </c>
    </row>
    <row r="291" spans="1:12" ht="33" customHeight="1" outlineLevel="5" x14ac:dyDescent="0.25">
      <c r="A291" s="5" t="s">
        <v>233</v>
      </c>
      <c r="B291" s="5"/>
      <c r="C291" s="114" t="s">
        <v>549</v>
      </c>
      <c r="D291" s="4">
        <f>D292</f>
        <v>81989.695269999997</v>
      </c>
      <c r="E291" s="4">
        <f t="shared" ref="E291:F291" si="763">E292</f>
        <v>0</v>
      </c>
      <c r="F291" s="4">
        <f t="shared" si="763"/>
        <v>81989.695269999997</v>
      </c>
      <c r="G291" s="4">
        <f>G292</f>
        <v>12838</v>
      </c>
      <c r="H291" s="4">
        <f t="shared" ref="H291" si="764">H292</f>
        <v>0</v>
      </c>
      <c r="I291" s="4">
        <f t="shared" ref="I291" si="765">I292</f>
        <v>12838</v>
      </c>
      <c r="J291" s="4">
        <f>J292</f>
        <v>33122.949999999997</v>
      </c>
      <c r="K291" s="4">
        <f t="shared" ref="K291" si="766">K292</f>
        <v>0</v>
      </c>
      <c r="L291" s="4">
        <f t="shared" ref="L291" si="767">L292</f>
        <v>33122.949999999997</v>
      </c>
    </row>
    <row r="292" spans="1:12" ht="31.5" outlineLevel="7" x14ac:dyDescent="0.25">
      <c r="A292" s="10" t="s">
        <v>233</v>
      </c>
      <c r="B292" s="10" t="s">
        <v>143</v>
      </c>
      <c r="C292" s="113" t="s">
        <v>144</v>
      </c>
      <c r="D292" s="102">
        <v>81989.695269999997</v>
      </c>
      <c r="E292" s="7"/>
      <c r="F292" s="7">
        <f t="shared" ref="F292" si="768">SUM(D292:E292)</f>
        <v>81989.695269999997</v>
      </c>
      <c r="G292" s="102">
        <v>12838</v>
      </c>
      <c r="H292" s="7"/>
      <c r="I292" s="7">
        <f t="shared" ref="I292" si="769">SUM(G292:H292)</f>
        <v>12838</v>
      </c>
      <c r="J292" s="102">
        <v>33122.949999999997</v>
      </c>
      <c r="K292" s="7"/>
      <c r="L292" s="7">
        <f t="shared" ref="L292" si="770">SUM(J292:K292)</f>
        <v>33122.949999999997</v>
      </c>
    </row>
    <row r="293" spans="1:12" s="160" customFormat="1" ht="31.5" outlineLevel="5" x14ac:dyDescent="0.25">
      <c r="A293" s="5" t="s">
        <v>233</v>
      </c>
      <c r="B293" s="5"/>
      <c r="C293" s="114" t="s">
        <v>585</v>
      </c>
      <c r="D293" s="4">
        <f>D294</f>
        <v>131700.9</v>
      </c>
      <c r="E293" s="4">
        <f t="shared" ref="E293:F293" si="771">E294</f>
        <v>0</v>
      </c>
      <c r="F293" s="4">
        <f t="shared" si="771"/>
        <v>131700.9</v>
      </c>
      <c r="G293" s="4">
        <f>G294</f>
        <v>0</v>
      </c>
      <c r="H293" s="4">
        <f t="shared" ref="H293" si="772">H294</f>
        <v>0</v>
      </c>
      <c r="I293" s="4"/>
      <c r="J293" s="4">
        <f>J294</f>
        <v>0</v>
      </c>
      <c r="K293" s="4">
        <f t="shared" ref="K293" si="773">K294</f>
        <v>0</v>
      </c>
      <c r="L293" s="4"/>
    </row>
    <row r="294" spans="1:12" s="160" customFormat="1" ht="31.5" outlineLevel="7" x14ac:dyDescent="0.25">
      <c r="A294" s="10" t="s">
        <v>233</v>
      </c>
      <c r="B294" s="10" t="s">
        <v>143</v>
      </c>
      <c r="C294" s="113" t="s">
        <v>144</v>
      </c>
      <c r="D294" s="7">
        <v>131700.9</v>
      </c>
      <c r="E294" s="7"/>
      <c r="F294" s="7">
        <f t="shared" ref="F294" si="774">SUM(D294:E294)</f>
        <v>131700.9</v>
      </c>
      <c r="G294" s="7"/>
      <c r="H294" s="7"/>
      <c r="I294" s="7"/>
      <c r="J294" s="7"/>
      <c r="K294" s="7"/>
      <c r="L294" s="7"/>
    </row>
    <row r="295" spans="1:12" ht="47.25" outlineLevel="4" x14ac:dyDescent="0.25">
      <c r="A295" s="5" t="s">
        <v>234</v>
      </c>
      <c r="B295" s="5"/>
      <c r="C295" s="114" t="s">
        <v>235</v>
      </c>
      <c r="D295" s="4">
        <f>D296+D298</f>
        <v>80654.5</v>
      </c>
      <c r="E295" s="4">
        <f t="shared" ref="E295:F295" si="775">E296+E298</f>
        <v>-9717.7000000000007</v>
      </c>
      <c r="F295" s="4">
        <f t="shared" si="775"/>
        <v>70936.800000000003</v>
      </c>
      <c r="G295" s="4">
        <f>G296+G298</f>
        <v>209584</v>
      </c>
      <c r="H295" s="4">
        <f t="shared" ref="H295" si="776">H296+H298</f>
        <v>-4777.5</v>
      </c>
      <c r="I295" s="4">
        <f t="shared" ref="I295" si="777">I296+I298</f>
        <v>204806.5</v>
      </c>
      <c r="J295" s="4">
        <f>J296+J298</f>
        <v>0</v>
      </c>
      <c r="K295" s="4">
        <f t="shared" ref="K295" si="778">K296+K298</f>
        <v>0</v>
      </c>
      <c r="L295" s="4"/>
    </row>
    <row r="296" spans="1:12" s="160" customFormat="1" ht="31.5" outlineLevel="5" x14ac:dyDescent="0.2">
      <c r="A296" s="5" t="s">
        <v>236</v>
      </c>
      <c r="B296" s="5"/>
      <c r="C296" s="19" t="s">
        <v>237</v>
      </c>
      <c r="D296" s="4">
        <f t="shared" ref="D296:K296" si="779">D297</f>
        <v>76621.8</v>
      </c>
      <c r="E296" s="4">
        <f t="shared" si="779"/>
        <v>-9717.7000000000007</v>
      </c>
      <c r="F296" s="4">
        <f t="shared" si="779"/>
        <v>66904.100000000006</v>
      </c>
      <c r="G296" s="4">
        <f t="shared" si="779"/>
        <v>199104.8</v>
      </c>
      <c r="H296" s="4">
        <f t="shared" si="779"/>
        <v>-4777.5</v>
      </c>
      <c r="I296" s="4">
        <f t="shared" si="779"/>
        <v>194327.3</v>
      </c>
      <c r="J296" s="4">
        <f t="shared" si="779"/>
        <v>0</v>
      </c>
      <c r="K296" s="4">
        <f t="shared" si="779"/>
        <v>0</v>
      </c>
      <c r="L296" s="4"/>
    </row>
    <row r="297" spans="1:12" s="160" customFormat="1" ht="31.5" outlineLevel="7" x14ac:dyDescent="0.2">
      <c r="A297" s="10" t="s">
        <v>236</v>
      </c>
      <c r="B297" s="10" t="s">
        <v>143</v>
      </c>
      <c r="C297" s="15" t="s">
        <v>144</v>
      </c>
      <c r="D297" s="7">
        <v>76621.8</v>
      </c>
      <c r="E297" s="7">
        <v>-9717.7000000000007</v>
      </c>
      <c r="F297" s="7">
        <f>SUM(D297:E297)</f>
        <v>66904.100000000006</v>
      </c>
      <c r="G297" s="7">
        <v>199104.8</v>
      </c>
      <c r="H297" s="7">
        <v>-4777.5</v>
      </c>
      <c r="I297" s="7">
        <f>SUM(G297:H297)</f>
        <v>194327.3</v>
      </c>
      <c r="J297" s="7"/>
      <c r="K297" s="7"/>
      <c r="L297" s="7"/>
    </row>
    <row r="298" spans="1:12" s="160" customFormat="1" ht="31.5" outlineLevel="5" x14ac:dyDescent="0.2">
      <c r="A298" s="5" t="s">
        <v>238</v>
      </c>
      <c r="B298" s="5"/>
      <c r="C298" s="19" t="s">
        <v>239</v>
      </c>
      <c r="D298" s="4">
        <f t="shared" ref="D298:K298" si="780">D299</f>
        <v>4032.7</v>
      </c>
      <c r="E298" s="4">
        <f t="shared" si="780"/>
        <v>0</v>
      </c>
      <c r="F298" s="4">
        <f t="shared" si="780"/>
        <v>4032.7</v>
      </c>
      <c r="G298" s="4">
        <f t="shared" si="780"/>
        <v>10479.200000000001</v>
      </c>
      <c r="H298" s="4">
        <f t="shared" si="780"/>
        <v>0</v>
      </c>
      <c r="I298" s="4">
        <f t="shared" si="780"/>
        <v>10479.200000000001</v>
      </c>
      <c r="J298" s="4">
        <f t="shared" si="780"/>
        <v>0</v>
      </c>
      <c r="K298" s="4">
        <f t="shared" si="780"/>
        <v>0</v>
      </c>
      <c r="L298" s="4"/>
    </row>
    <row r="299" spans="1:12" s="160" customFormat="1" ht="31.5" outlineLevel="7" x14ac:dyDescent="0.2">
      <c r="A299" s="10" t="s">
        <v>238</v>
      </c>
      <c r="B299" s="10" t="s">
        <v>143</v>
      </c>
      <c r="C299" s="15" t="s">
        <v>144</v>
      </c>
      <c r="D299" s="7">
        <v>4032.7</v>
      </c>
      <c r="E299" s="7"/>
      <c r="F299" s="7">
        <f t="shared" ref="F299" si="781">SUM(D299:E299)</f>
        <v>4032.7</v>
      </c>
      <c r="G299" s="7">
        <v>10479.200000000001</v>
      </c>
      <c r="H299" s="7"/>
      <c r="I299" s="7">
        <f t="shared" ref="I299" si="782">SUM(G299:H299)</f>
        <v>10479.200000000001</v>
      </c>
      <c r="J299" s="7"/>
      <c r="K299" s="7"/>
      <c r="L299" s="7"/>
    </row>
    <row r="300" spans="1:12" ht="47.25" outlineLevel="3" x14ac:dyDescent="0.25">
      <c r="A300" s="5" t="s">
        <v>357</v>
      </c>
      <c r="B300" s="5"/>
      <c r="C300" s="114" t="s">
        <v>358</v>
      </c>
      <c r="D300" s="4">
        <f t="shared" ref="D300:L302" si="783">D301</f>
        <v>777</v>
      </c>
      <c r="E300" s="4">
        <f t="shared" si="783"/>
        <v>0</v>
      </c>
      <c r="F300" s="4">
        <f t="shared" si="783"/>
        <v>777</v>
      </c>
      <c r="G300" s="4">
        <f t="shared" si="783"/>
        <v>670</v>
      </c>
      <c r="H300" s="4">
        <f t="shared" si="783"/>
        <v>0</v>
      </c>
      <c r="I300" s="4">
        <f t="shared" si="783"/>
        <v>670</v>
      </c>
      <c r="J300" s="4">
        <f t="shared" si="783"/>
        <v>670</v>
      </c>
      <c r="K300" s="4">
        <f t="shared" si="783"/>
        <v>0</v>
      </c>
      <c r="L300" s="4">
        <f t="shared" si="783"/>
        <v>670</v>
      </c>
    </row>
    <row r="301" spans="1:12" ht="33.75" customHeight="1" outlineLevel="4" x14ac:dyDescent="0.25">
      <c r="A301" s="5" t="s">
        <v>359</v>
      </c>
      <c r="B301" s="5"/>
      <c r="C301" s="114" t="s">
        <v>360</v>
      </c>
      <c r="D301" s="4">
        <f t="shared" si="783"/>
        <v>777</v>
      </c>
      <c r="E301" s="4">
        <f t="shared" si="783"/>
        <v>0</v>
      </c>
      <c r="F301" s="4">
        <f t="shared" si="783"/>
        <v>777</v>
      </c>
      <c r="G301" s="4">
        <f t="shared" si="783"/>
        <v>670</v>
      </c>
      <c r="H301" s="4">
        <f t="shared" si="783"/>
        <v>0</v>
      </c>
      <c r="I301" s="4">
        <f t="shared" si="783"/>
        <v>670</v>
      </c>
      <c r="J301" s="4">
        <f t="shared" si="783"/>
        <v>670</v>
      </c>
      <c r="K301" s="4">
        <f t="shared" si="783"/>
        <v>0</v>
      </c>
      <c r="L301" s="4">
        <f t="shared" si="783"/>
        <v>670</v>
      </c>
    </row>
    <row r="302" spans="1:12" ht="31.5" outlineLevel="5" x14ac:dyDescent="0.25">
      <c r="A302" s="5" t="s">
        <v>361</v>
      </c>
      <c r="B302" s="5"/>
      <c r="C302" s="114" t="s">
        <v>362</v>
      </c>
      <c r="D302" s="4">
        <f t="shared" si="783"/>
        <v>777</v>
      </c>
      <c r="E302" s="4">
        <f t="shared" si="783"/>
        <v>0</v>
      </c>
      <c r="F302" s="4">
        <f t="shared" si="783"/>
        <v>777</v>
      </c>
      <c r="G302" s="4">
        <f t="shared" si="783"/>
        <v>670</v>
      </c>
      <c r="H302" s="4">
        <f t="shared" si="783"/>
        <v>0</v>
      </c>
      <c r="I302" s="4">
        <f t="shared" si="783"/>
        <v>670</v>
      </c>
      <c r="J302" s="4">
        <f t="shared" si="783"/>
        <v>670</v>
      </c>
      <c r="K302" s="4">
        <f t="shared" si="783"/>
        <v>0</v>
      </c>
      <c r="L302" s="4">
        <f t="shared" si="783"/>
        <v>670</v>
      </c>
    </row>
    <row r="303" spans="1:12" ht="31.5" outlineLevel="7" x14ac:dyDescent="0.25">
      <c r="A303" s="10" t="s">
        <v>361</v>
      </c>
      <c r="B303" s="10" t="s">
        <v>11</v>
      </c>
      <c r="C303" s="113" t="s">
        <v>12</v>
      </c>
      <c r="D303" s="7">
        <v>777</v>
      </c>
      <c r="E303" s="7"/>
      <c r="F303" s="7">
        <f t="shared" ref="F303" si="784">SUM(D303:E303)</f>
        <v>777</v>
      </c>
      <c r="G303" s="7">
        <v>670</v>
      </c>
      <c r="H303" s="7"/>
      <c r="I303" s="7">
        <f t="shared" ref="I303" si="785">SUM(G303:H303)</f>
        <v>670</v>
      </c>
      <c r="J303" s="7">
        <v>670</v>
      </c>
      <c r="K303" s="7"/>
      <c r="L303" s="7">
        <f t="shared" ref="L303" si="786">SUM(J303:K303)</f>
        <v>670</v>
      </c>
    </row>
    <row r="304" spans="1:12" ht="47.25" outlineLevel="7" x14ac:dyDescent="0.25">
      <c r="A304" s="5" t="s">
        <v>188</v>
      </c>
      <c r="B304" s="5"/>
      <c r="C304" s="114" t="s">
        <v>189</v>
      </c>
      <c r="D304" s="4">
        <f>D305+D312</f>
        <v>139469.5</v>
      </c>
      <c r="E304" s="4">
        <f t="shared" ref="E304:F304" si="787">E305+E312</f>
        <v>0</v>
      </c>
      <c r="F304" s="4">
        <f t="shared" si="787"/>
        <v>139469.5</v>
      </c>
      <c r="G304" s="4">
        <f t="shared" ref="G304:J304" si="788">G305+G312</f>
        <v>127853.20000000001</v>
      </c>
      <c r="H304" s="4">
        <f t="shared" ref="H304" si="789">H305+H312</f>
        <v>0</v>
      </c>
      <c r="I304" s="4">
        <f t="shared" ref="I304" si="790">I305+I312</f>
        <v>127853.20000000001</v>
      </c>
      <c r="J304" s="4">
        <f t="shared" si="788"/>
        <v>110492.6</v>
      </c>
      <c r="K304" s="4">
        <f t="shared" ref="K304" si="791">K305+K312</f>
        <v>0</v>
      </c>
      <c r="L304" s="4">
        <f t="shared" ref="L304" si="792">L305+L312</f>
        <v>110492.6</v>
      </c>
    </row>
    <row r="305" spans="1:12" ht="31.5" outlineLevel="4" x14ac:dyDescent="0.25">
      <c r="A305" s="5" t="s">
        <v>275</v>
      </c>
      <c r="B305" s="5"/>
      <c r="C305" s="114" t="s">
        <v>57</v>
      </c>
      <c r="D305" s="4">
        <f>D306+D310</f>
        <v>118715.6</v>
      </c>
      <c r="E305" s="4">
        <f t="shared" ref="E305:F305" si="793">E306+E310</f>
        <v>0</v>
      </c>
      <c r="F305" s="4">
        <f t="shared" si="793"/>
        <v>118715.6</v>
      </c>
      <c r="G305" s="4">
        <f t="shared" ref="G305:J305" si="794">G306+G310</f>
        <v>107195.8</v>
      </c>
      <c r="H305" s="4">
        <f t="shared" ref="H305" si="795">H306+H310</f>
        <v>0</v>
      </c>
      <c r="I305" s="4">
        <f t="shared" ref="I305" si="796">I306+I310</f>
        <v>107195.8</v>
      </c>
      <c r="J305" s="4">
        <f t="shared" si="794"/>
        <v>106627.6</v>
      </c>
      <c r="K305" s="4">
        <f t="shared" ref="K305" si="797">K306+K310</f>
        <v>0</v>
      </c>
      <c r="L305" s="4">
        <f t="shared" ref="L305" si="798">L306+L310</f>
        <v>106627.6</v>
      </c>
    </row>
    <row r="306" spans="1:12" ht="15.75" outlineLevel="5" x14ac:dyDescent="0.25">
      <c r="A306" s="5" t="s">
        <v>356</v>
      </c>
      <c r="B306" s="5"/>
      <c r="C306" s="114" t="s">
        <v>59</v>
      </c>
      <c r="D306" s="4">
        <f>D307+D308+D309</f>
        <v>11896.1</v>
      </c>
      <c r="E306" s="4">
        <f t="shared" ref="E306:F306" si="799">E307+E308+E309</f>
        <v>0</v>
      </c>
      <c r="F306" s="4">
        <f t="shared" si="799"/>
        <v>11896.1</v>
      </c>
      <c r="G306" s="4">
        <f>G307+G308+G309</f>
        <v>11135.8</v>
      </c>
      <c r="H306" s="4">
        <f t="shared" ref="H306" si="800">H307+H308+H309</f>
        <v>0</v>
      </c>
      <c r="I306" s="4">
        <f t="shared" ref="I306" si="801">I307+I308+I309</f>
        <v>11135.8</v>
      </c>
      <c r="J306" s="4">
        <f>J307+J308+J309</f>
        <v>10567.599999999999</v>
      </c>
      <c r="K306" s="4">
        <f t="shared" ref="K306" si="802">K307+K308+K309</f>
        <v>0</v>
      </c>
      <c r="L306" s="4">
        <f t="shared" ref="L306" si="803">L307+L308+L309</f>
        <v>10567.599999999999</v>
      </c>
    </row>
    <row r="307" spans="1:12" ht="47.25" outlineLevel="7" x14ac:dyDescent="0.25">
      <c r="A307" s="10" t="s">
        <v>356</v>
      </c>
      <c r="B307" s="10" t="s">
        <v>8</v>
      </c>
      <c r="C307" s="113" t="s">
        <v>9</v>
      </c>
      <c r="D307" s="7">
        <v>11334.1</v>
      </c>
      <c r="E307" s="7"/>
      <c r="F307" s="7">
        <f t="shared" ref="F307:F309" si="804">SUM(D307:E307)</f>
        <v>11334.1</v>
      </c>
      <c r="G307" s="7">
        <v>10633</v>
      </c>
      <c r="H307" s="7"/>
      <c r="I307" s="7">
        <f t="shared" ref="I307:I308" si="805">SUM(G307:H307)</f>
        <v>10633</v>
      </c>
      <c r="J307" s="7">
        <v>10064.799999999999</v>
      </c>
      <c r="K307" s="7"/>
      <c r="L307" s="7">
        <f t="shared" ref="L307:L308" si="806">SUM(J307:K307)</f>
        <v>10064.799999999999</v>
      </c>
    </row>
    <row r="308" spans="1:12" ht="31.5" outlineLevel="7" x14ac:dyDescent="0.25">
      <c r="A308" s="10" t="s">
        <v>356</v>
      </c>
      <c r="B308" s="10" t="s">
        <v>11</v>
      </c>
      <c r="C308" s="113" t="s">
        <v>12</v>
      </c>
      <c r="D308" s="7">
        <v>559.79999999999995</v>
      </c>
      <c r="E308" s="7"/>
      <c r="F308" s="7">
        <f t="shared" si="804"/>
        <v>559.79999999999995</v>
      </c>
      <c r="G308" s="7">
        <v>502.8</v>
      </c>
      <c r="H308" s="7"/>
      <c r="I308" s="7">
        <f t="shared" si="805"/>
        <v>502.8</v>
      </c>
      <c r="J308" s="7">
        <v>502.8</v>
      </c>
      <c r="K308" s="7"/>
      <c r="L308" s="7">
        <f t="shared" si="806"/>
        <v>502.8</v>
      </c>
    </row>
    <row r="309" spans="1:12" ht="15.75" outlineLevel="7" x14ac:dyDescent="0.25">
      <c r="A309" s="10" t="s">
        <v>356</v>
      </c>
      <c r="B309" s="10" t="s">
        <v>27</v>
      </c>
      <c r="C309" s="113" t="s">
        <v>28</v>
      </c>
      <c r="D309" s="7">
        <v>2.2000000000000002</v>
      </c>
      <c r="E309" s="7"/>
      <c r="F309" s="7">
        <f t="shared" si="804"/>
        <v>2.2000000000000002</v>
      </c>
      <c r="G309" s="7"/>
      <c r="H309" s="7"/>
      <c r="I309" s="7"/>
      <c r="J309" s="7"/>
      <c r="K309" s="7"/>
      <c r="L309" s="7"/>
    </row>
    <row r="310" spans="1:12" ht="31.5" outlineLevel="5" x14ac:dyDescent="0.25">
      <c r="A310" s="5" t="s">
        <v>276</v>
      </c>
      <c r="B310" s="5"/>
      <c r="C310" s="114" t="s">
        <v>277</v>
      </c>
      <c r="D310" s="4">
        <f>D311</f>
        <v>106819.5</v>
      </c>
      <c r="E310" s="4">
        <f t="shared" ref="E310:F310" si="807">E311</f>
        <v>0</v>
      </c>
      <c r="F310" s="4">
        <f t="shared" si="807"/>
        <v>106819.5</v>
      </c>
      <c r="G310" s="4">
        <f>G311</f>
        <v>96060</v>
      </c>
      <c r="H310" s="4">
        <f t="shared" ref="H310" si="808">H311</f>
        <v>0</v>
      </c>
      <c r="I310" s="4">
        <f t="shared" ref="I310" si="809">I311</f>
        <v>96060</v>
      </c>
      <c r="J310" s="4">
        <f>J311</f>
        <v>96060</v>
      </c>
      <c r="K310" s="4">
        <f t="shared" ref="K310" si="810">K311</f>
        <v>0</v>
      </c>
      <c r="L310" s="4">
        <f t="shared" ref="L310" si="811">L311</f>
        <v>96060</v>
      </c>
    </row>
    <row r="311" spans="1:12" ht="31.5" outlineLevel="7" x14ac:dyDescent="0.25">
      <c r="A311" s="10" t="s">
        <v>276</v>
      </c>
      <c r="B311" s="10" t="s">
        <v>92</v>
      </c>
      <c r="C311" s="113" t="s">
        <v>93</v>
      </c>
      <c r="D311" s="7">
        <f>106730.5+89</f>
        <v>106819.5</v>
      </c>
      <c r="E311" s="7"/>
      <c r="F311" s="7">
        <f t="shared" ref="F311" si="812">SUM(D311:E311)</f>
        <v>106819.5</v>
      </c>
      <c r="G311" s="7">
        <v>96060</v>
      </c>
      <c r="H311" s="7"/>
      <c r="I311" s="7">
        <f t="shared" ref="I311" si="813">SUM(G311:H311)</f>
        <v>96060</v>
      </c>
      <c r="J311" s="7">
        <v>96060</v>
      </c>
      <c r="K311" s="7"/>
      <c r="L311" s="7">
        <f t="shared" ref="L311" si="814">SUM(J311:K311)</f>
        <v>96060</v>
      </c>
    </row>
    <row r="312" spans="1:12" ht="47.25" outlineLevel="7" x14ac:dyDescent="0.25">
      <c r="A312" s="5" t="s">
        <v>190</v>
      </c>
      <c r="B312" s="5"/>
      <c r="C312" s="114" t="s">
        <v>114</v>
      </c>
      <c r="D312" s="4">
        <f>D313+D317</f>
        <v>20753.900000000001</v>
      </c>
      <c r="E312" s="4">
        <f t="shared" ref="E312:F312" si="815">E313+E317</f>
        <v>0</v>
      </c>
      <c r="F312" s="4">
        <f t="shared" si="815"/>
        <v>20753.900000000001</v>
      </c>
      <c r="G312" s="4">
        <f t="shared" ref="G312:J312" si="816">G313+G317</f>
        <v>20657.400000000001</v>
      </c>
      <c r="H312" s="4">
        <f t="shared" ref="H312" si="817">H313+H317</f>
        <v>0</v>
      </c>
      <c r="I312" s="4">
        <f t="shared" ref="I312" si="818">I313+I317</f>
        <v>20657.400000000001</v>
      </c>
      <c r="J312" s="4">
        <f t="shared" si="816"/>
        <v>3865</v>
      </c>
      <c r="K312" s="4">
        <f t="shared" ref="K312" si="819">K313+K317</f>
        <v>0</v>
      </c>
      <c r="L312" s="4">
        <f t="shared" ref="L312" si="820">L313+L317</f>
        <v>3865</v>
      </c>
    </row>
    <row r="313" spans="1:12" ht="31.5" outlineLevel="5" x14ac:dyDescent="0.25">
      <c r="A313" s="5" t="s">
        <v>191</v>
      </c>
      <c r="B313" s="5"/>
      <c r="C313" s="114" t="s">
        <v>192</v>
      </c>
      <c r="D313" s="4">
        <f>D314+D315</f>
        <v>3961.5</v>
      </c>
      <c r="E313" s="4">
        <f t="shared" ref="E313:F313" si="821">E314+E315</f>
        <v>0</v>
      </c>
      <c r="F313" s="4">
        <f t="shared" si="821"/>
        <v>3961.5</v>
      </c>
      <c r="G313" s="4">
        <f t="shared" ref="G313:J313" si="822">G314+G315</f>
        <v>3865</v>
      </c>
      <c r="H313" s="4">
        <f t="shared" ref="H313" si="823">H314+H315</f>
        <v>0</v>
      </c>
      <c r="I313" s="4">
        <f t="shared" ref="I313" si="824">I314+I315</f>
        <v>3865</v>
      </c>
      <c r="J313" s="4">
        <f t="shared" si="822"/>
        <v>3865</v>
      </c>
      <c r="K313" s="4">
        <f t="shared" ref="K313" si="825">K314+K315</f>
        <v>0</v>
      </c>
      <c r="L313" s="4">
        <f t="shared" ref="L313" si="826">L314+L315</f>
        <v>3865</v>
      </c>
    </row>
    <row r="314" spans="1:12" ht="31.5" outlineLevel="7" x14ac:dyDescent="0.25">
      <c r="A314" s="10" t="s">
        <v>191</v>
      </c>
      <c r="B314" s="10" t="s">
        <v>11</v>
      </c>
      <c r="C314" s="113" t="s">
        <v>12</v>
      </c>
      <c r="D314" s="7">
        <v>3000</v>
      </c>
      <c r="E314" s="7"/>
      <c r="F314" s="7">
        <f t="shared" ref="F314:F315" si="827">SUM(D314:E314)</f>
        <v>3000</v>
      </c>
      <c r="G314" s="7">
        <v>3000</v>
      </c>
      <c r="H314" s="7"/>
      <c r="I314" s="7">
        <f t="shared" ref="I314:I315" si="828">SUM(G314:H314)</f>
        <v>3000</v>
      </c>
      <c r="J314" s="7">
        <v>3000</v>
      </c>
      <c r="K314" s="7"/>
      <c r="L314" s="7">
        <f t="shared" ref="L314:L315" si="829">SUM(J314:K314)</f>
        <v>3000</v>
      </c>
    </row>
    <row r="315" spans="1:12" ht="15.75" outlineLevel="7" x14ac:dyDescent="0.25">
      <c r="A315" s="10" t="s">
        <v>191</v>
      </c>
      <c r="B315" s="10" t="s">
        <v>27</v>
      </c>
      <c r="C315" s="113" t="s">
        <v>28</v>
      </c>
      <c r="D315" s="7">
        <v>961.5</v>
      </c>
      <c r="E315" s="7"/>
      <c r="F315" s="7">
        <f t="shared" si="827"/>
        <v>961.5</v>
      </c>
      <c r="G315" s="7">
        <v>865</v>
      </c>
      <c r="H315" s="7"/>
      <c r="I315" s="7">
        <f t="shared" si="828"/>
        <v>865</v>
      </c>
      <c r="J315" s="7">
        <v>865</v>
      </c>
      <c r="K315" s="7"/>
      <c r="L315" s="7">
        <f t="shared" si="829"/>
        <v>865</v>
      </c>
    </row>
    <row r="316" spans="1:12" ht="47.25" outlineLevel="4" x14ac:dyDescent="0.25">
      <c r="A316" s="5" t="s">
        <v>190</v>
      </c>
      <c r="B316" s="5"/>
      <c r="C316" s="114" t="s">
        <v>114</v>
      </c>
      <c r="D316" s="4">
        <f t="shared" ref="D316:K317" si="830">D317</f>
        <v>16792.400000000001</v>
      </c>
      <c r="E316" s="4">
        <f t="shared" si="830"/>
        <v>0</v>
      </c>
      <c r="F316" s="4">
        <f t="shared" si="830"/>
        <v>16792.400000000001</v>
      </c>
      <c r="G316" s="4">
        <f t="shared" si="830"/>
        <v>16792.400000000001</v>
      </c>
      <c r="H316" s="4">
        <f t="shared" si="830"/>
        <v>0</v>
      </c>
      <c r="I316" s="4">
        <f t="shared" si="830"/>
        <v>16792.400000000001</v>
      </c>
      <c r="J316" s="4">
        <f t="shared" si="830"/>
        <v>0</v>
      </c>
      <c r="K316" s="4">
        <f t="shared" si="830"/>
        <v>0</v>
      </c>
      <c r="L316" s="4"/>
    </row>
    <row r="317" spans="1:12" s="160" customFormat="1" ht="94.5" outlineLevel="5" x14ac:dyDescent="0.25">
      <c r="A317" s="5" t="s">
        <v>311</v>
      </c>
      <c r="B317" s="5"/>
      <c r="C317" s="112" t="s">
        <v>312</v>
      </c>
      <c r="D317" s="4">
        <f t="shared" si="830"/>
        <v>16792.400000000001</v>
      </c>
      <c r="E317" s="4">
        <f t="shared" si="830"/>
        <v>0</v>
      </c>
      <c r="F317" s="4">
        <f t="shared" si="830"/>
        <v>16792.400000000001</v>
      </c>
      <c r="G317" s="4">
        <f t="shared" si="830"/>
        <v>16792.400000000001</v>
      </c>
      <c r="H317" s="4">
        <f t="shared" si="830"/>
        <v>0</v>
      </c>
      <c r="I317" s="4">
        <f t="shared" si="830"/>
        <v>16792.400000000001</v>
      </c>
      <c r="J317" s="4">
        <f t="shared" si="830"/>
        <v>0</v>
      </c>
      <c r="K317" s="4">
        <f t="shared" si="830"/>
        <v>0</v>
      </c>
      <c r="L317" s="4"/>
    </row>
    <row r="318" spans="1:12" s="160" customFormat="1" ht="15.75" outlineLevel="7" x14ac:dyDescent="0.25">
      <c r="A318" s="10" t="s">
        <v>311</v>
      </c>
      <c r="B318" s="10" t="s">
        <v>27</v>
      </c>
      <c r="C318" s="113" t="s">
        <v>28</v>
      </c>
      <c r="D318" s="7">
        <v>16792.400000000001</v>
      </c>
      <c r="E318" s="7"/>
      <c r="F318" s="7">
        <f t="shared" ref="F318" si="831">SUM(D318:E318)</f>
        <v>16792.400000000001</v>
      </c>
      <c r="G318" s="7">
        <v>16792.400000000001</v>
      </c>
      <c r="H318" s="7"/>
      <c r="I318" s="7">
        <f t="shared" ref="I318" si="832">SUM(G318:H318)</f>
        <v>16792.400000000001</v>
      </c>
      <c r="J318" s="7"/>
      <c r="K318" s="7"/>
      <c r="L318" s="7"/>
    </row>
    <row r="319" spans="1:12" ht="31.5" outlineLevel="2" x14ac:dyDescent="0.25">
      <c r="A319" s="5" t="s">
        <v>347</v>
      </c>
      <c r="B319" s="5"/>
      <c r="C319" s="114" t="s">
        <v>348</v>
      </c>
      <c r="D319" s="4">
        <f>D320+D338</f>
        <v>102673.79999999999</v>
      </c>
      <c r="E319" s="4">
        <f t="shared" ref="E319:F319" si="833">E320+E338</f>
        <v>0</v>
      </c>
      <c r="F319" s="4">
        <f t="shared" si="833"/>
        <v>102673.79999999999</v>
      </c>
      <c r="G319" s="4">
        <f t="shared" ref="G319:J319" si="834">G320+G338</f>
        <v>97117.349550000014</v>
      </c>
      <c r="H319" s="4">
        <f t="shared" ref="H319" si="835">H320+H338</f>
        <v>0</v>
      </c>
      <c r="I319" s="4">
        <f t="shared" ref="I319" si="836">I320+I338</f>
        <v>97117.349550000014</v>
      </c>
      <c r="J319" s="4">
        <f t="shared" si="834"/>
        <v>94411.1</v>
      </c>
      <c r="K319" s="4">
        <f t="shared" ref="K319" si="837">K320+K338</f>
        <v>0</v>
      </c>
      <c r="L319" s="4">
        <f t="shared" ref="L319" si="838">L320+L338</f>
        <v>94411.1</v>
      </c>
    </row>
    <row r="320" spans="1:12" ht="31.5" outlineLevel="3" x14ac:dyDescent="0.25">
      <c r="A320" s="5" t="s">
        <v>349</v>
      </c>
      <c r="B320" s="5"/>
      <c r="C320" s="114" t="s">
        <v>350</v>
      </c>
      <c r="D320" s="4">
        <f>D321+D326+D333</f>
        <v>7503.7</v>
      </c>
      <c r="E320" s="4">
        <f t="shared" ref="E320:F320" si="839">E321+E326+E333</f>
        <v>0</v>
      </c>
      <c r="F320" s="4">
        <f t="shared" si="839"/>
        <v>7503.7</v>
      </c>
      <c r="G320" s="4">
        <f t="shared" ref="G320:J320" si="840">G321+G326+G333</f>
        <v>6279.1495500000001</v>
      </c>
      <c r="H320" s="4">
        <f t="shared" ref="H320" si="841">H321+H326+H333</f>
        <v>0</v>
      </c>
      <c r="I320" s="4">
        <f t="shared" ref="I320" si="842">I321+I326+I333</f>
        <v>6279.1495500000001</v>
      </c>
      <c r="J320" s="4">
        <f t="shared" si="840"/>
        <v>3804.6</v>
      </c>
      <c r="K320" s="4">
        <f t="shared" ref="K320" si="843">K321+K326+K333</f>
        <v>0</v>
      </c>
      <c r="L320" s="4">
        <f t="shared" ref="L320" si="844">L321+L326+L333</f>
        <v>3804.6</v>
      </c>
    </row>
    <row r="321" spans="1:12" ht="31.5" outlineLevel="4" x14ac:dyDescent="0.25">
      <c r="A321" s="5" t="s">
        <v>351</v>
      </c>
      <c r="B321" s="5"/>
      <c r="C321" s="114" t="s">
        <v>352</v>
      </c>
      <c r="D321" s="4">
        <f>D322+D324</f>
        <v>3799.1</v>
      </c>
      <c r="E321" s="4">
        <f t="shared" ref="E321:F321" si="845">E322+E324</f>
        <v>0</v>
      </c>
      <c r="F321" s="4">
        <f t="shared" si="845"/>
        <v>3799.1</v>
      </c>
      <c r="G321" s="4">
        <f t="shared" ref="G321:J321" si="846">G322+G324</f>
        <v>100</v>
      </c>
      <c r="H321" s="4">
        <f t="shared" ref="H321" si="847">H322+H324</f>
        <v>0</v>
      </c>
      <c r="I321" s="4">
        <f t="shared" ref="I321" si="848">I322+I324</f>
        <v>100</v>
      </c>
      <c r="J321" s="4">
        <f t="shared" si="846"/>
        <v>100</v>
      </c>
      <c r="K321" s="4">
        <f t="shared" ref="K321" si="849">K322+K324</f>
        <v>0</v>
      </c>
      <c r="L321" s="4">
        <f t="shared" ref="L321" si="850">L322+L324</f>
        <v>100</v>
      </c>
    </row>
    <row r="322" spans="1:12" ht="31.5" outlineLevel="5" x14ac:dyDescent="0.25">
      <c r="A322" s="5" t="s">
        <v>504</v>
      </c>
      <c r="B322" s="5"/>
      <c r="C322" s="114" t="s">
        <v>505</v>
      </c>
      <c r="D322" s="4">
        <f>D323</f>
        <v>100</v>
      </c>
      <c r="E322" s="4">
        <f t="shared" ref="E322:F322" si="851">E323</f>
        <v>0</v>
      </c>
      <c r="F322" s="4">
        <f t="shared" si="851"/>
        <v>100</v>
      </c>
      <c r="G322" s="4">
        <f>G323</f>
        <v>100</v>
      </c>
      <c r="H322" s="4">
        <f t="shared" ref="H322" si="852">H323</f>
        <v>0</v>
      </c>
      <c r="I322" s="4">
        <f t="shared" ref="I322" si="853">I323</f>
        <v>100</v>
      </c>
      <c r="J322" s="4">
        <f>J323</f>
        <v>100</v>
      </c>
      <c r="K322" s="4">
        <f t="shared" ref="K322" si="854">K323</f>
        <v>0</v>
      </c>
      <c r="L322" s="4">
        <f t="shared" ref="L322" si="855">L323</f>
        <v>100</v>
      </c>
    </row>
    <row r="323" spans="1:12" ht="31.5" outlineLevel="7" x14ac:dyDescent="0.25">
      <c r="A323" s="10" t="s">
        <v>504</v>
      </c>
      <c r="B323" s="10" t="s">
        <v>11</v>
      </c>
      <c r="C323" s="113" t="s">
        <v>12</v>
      </c>
      <c r="D323" s="7">
        <v>100</v>
      </c>
      <c r="E323" s="7"/>
      <c r="F323" s="7">
        <f t="shared" ref="F323" si="856">SUM(D323:E323)</f>
        <v>100</v>
      </c>
      <c r="G323" s="7">
        <v>100</v>
      </c>
      <c r="H323" s="7"/>
      <c r="I323" s="7">
        <f t="shared" ref="I323" si="857">SUM(G323:H323)</f>
        <v>100</v>
      </c>
      <c r="J323" s="7">
        <v>100</v>
      </c>
      <c r="K323" s="7"/>
      <c r="L323" s="7">
        <f t="shared" ref="L323" si="858">SUM(J323:K323)</f>
        <v>100</v>
      </c>
    </row>
    <row r="324" spans="1:12" s="162" customFormat="1" ht="47.25" outlineLevel="5" x14ac:dyDescent="0.25">
      <c r="A324" s="5" t="s">
        <v>353</v>
      </c>
      <c r="B324" s="5"/>
      <c r="C324" s="114" t="s">
        <v>588</v>
      </c>
      <c r="D324" s="4">
        <f t="shared" ref="D324:K324" si="859">D325</f>
        <v>3699.1</v>
      </c>
      <c r="E324" s="4">
        <f t="shared" si="859"/>
        <v>0</v>
      </c>
      <c r="F324" s="4">
        <f t="shared" si="859"/>
        <v>3699.1</v>
      </c>
      <c r="G324" s="4">
        <f t="shared" si="859"/>
        <v>0</v>
      </c>
      <c r="H324" s="4">
        <f t="shared" si="859"/>
        <v>0</v>
      </c>
      <c r="I324" s="4"/>
      <c r="J324" s="4">
        <f t="shared" si="859"/>
        <v>0</v>
      </c>
      <c r="K324" s="4">
        <f t="shared" si="859"/>
        <v>0</v>
      </c>
      <c r="L324" s="4"/>
    </row>
    <row r="325" spans="1:12" s="162" customFormat="1" ht="31.5" outlineLevel="7" x14ac:dyDescent="0.25">
      <c r="A325" s="10" t="s">
        <v>353</v>
      </c>
      <c r="B325" s="10" t="s">
        <v>143</v>
      </c>
      <c r="C325" s="113" t="s">
        <v>144</v>
      </c>
      <c r="D325" s="7">
        <v>3699.1</v>
      </c>
      <c r="E325" s="7"/>
      <c r="F325" s="7">
        <f t="shared" ref="F325" si="860">SUM(D325:E325)</f>
        <v>3699.1</v>
      </c>
      <c r="G325" s="7"/>
      <c r="H325" s="7"/>
      <c r="I325" s="7"/>
      <c r="J325" s="7"/>
      <c r="K325" s="7"/>
      <c r="L325" s="7"/>
    </row>
    <row r="326" spans="1:12" ht="31.5" outlineLevel="4" x14ac:dyDescent="0.25">
      <c r="A326" s="5" t="s">
        <v>500</v>
      </c>
      <c r="B326" s="5"/>
      <c r="C326" s="114" t="s">
        <v>501</v>
      </c>
      <c r="D326" s="4">
        <f>D327+D331</f>
        <v>3704.6</v>
      </c>
      <c r="E326" s="4">
        <f t="shared" ref="E326:F326" si="861">E327+E331</f>
        <v>0</v>
      </c>
      <c r="F326" s="4">
        <f t="shared" si="861"/>
        <v>3704.6</v>
      </c>
      <c r="G326" s="4">
        <f t="shared" ref="G326:J326" si="862">G327+G331</f>
        <v>3430.2</v>
      </c>
      <c r="H326" s="4">
        <f t="shared" ref="H326" si="863">H327+H331</f>
        <v>0</v>
      </c>
      <c r="I326" s="4">
        <f t="shared" ref="I326" si="864">I327+I331</f>
        <v>3430.2</v>
      </c>
      <c r="J326" s="4">
        <f t="shared" si="862"/>
        <v>3704.6</v>
      </c>
      <c r="K326" s="4">
        <f t="shared" ref="K326" si="865">K327+K331</f>
        <v>0</v>
      </c>
      <c r="L326" s="4">
        <f t="shared" ref="L326" si="866">L327+L331</f>
        <v>3704.6</v>
      </c>
    </row>
    <row r="327" spans="1:12" ht="15.75" outlineLevel="5" x14ac:dyDescent="0.25">
      <c r="A327" s="5" t="s">
        <v>506</v>
      </c>
      <c r="B327" s="5"/>
      <c r="C327" s="114" t="s">
        <v>507</v>
      </c>
      <c r="D327" s="4">
        <f>D328+D329+D330</f>
        <v>2924.6</v>
      </c>
      <c r="E327" s="4">
        <f t="shared" ref="E327:F327" si="867">E328+E329+E330</f>
        <v>0</v>
      </c>
      <c r="F327" s="4">
        <f t="shared" si="867"/>
        <v>2924.6</v>
      </c>
      <c r="G327" s="4">
        <f>G328+G329+G330</f>
        <v>2650.2</v>
      </c>
      <c r="H327" s="4">
        <f t="shared" ref="H327" si="868">H328+H329+H330</f>
        <v>0</v>
      </c>
      <c r="I327" s="4">
        <f t="shared" ref="I327" si="869">I328+I329+I330</f>
        <v>2650.2</v>
      </c>
      <c r="J327" s="4">
        <f>J328+J329+J330</f>
        <v>2924.6</v>
      </c>
      <c r="K327" s="4">
        <f t="shared" ref="K327" si="870">K328+K329+K330</f>
        <v>0</v>
      </c>
      <c r="L327" s="4">
        <f t="shared" ref="L327" si="871">L328+L329+L330</f>
        <v>2924.6</v>
      </c>
    </row>
    <row r="328" spans="1:12" ht="31.5" outlineLevel="7" x14ac:dyDescent="0.25">
      <c r="A328" s="10" t="s">
        <v>506</v>
      </c>
      <c r="B328" s="10" t="s">
        <v>11</v>
      </c>
      <c r="C328" s="113" t="s">
        <v>12</v>
      </c>
      <c r="D328" s="7">
        <v>547.9</v>
      </c>
      <c r="E328" s="7"/>
      <c r="F328" s="7">
        <f t="shared" ref="F328:F330" si="872">SUM(D328:E328)</f>
        <v>547.9</v>
      </c>
      <c r="G328" s="7">
        <v>490</v>
      </c>
      <c r="H328" s="7"/>
      <c r="I328" s="7">
        <f t="shared" ref="I328:I330" si="873">SUM(G328:H328)</f>
        <v>490</v>
      </c>
      <c r="J328" s="7">
        <v>547.9</v>
      </c>
      <c r="K328" s="7"/>
      <c r="L328" s="7">
        <f t="shared" ref="L328:L330" si="874">SUM(J328:K328)</f>
        <v>547.9</v>
      </c>
    </row>
    <row r="329" spans="1:12" ht="15.75" outlineLevel="7" x14ac:dyDescent="0.25">
      <c r="A329" s="10" t="s">
        <v>506</v>
      </c>
      <c r="B329" s="10" t="s">
        <v>33</v>
      </c>
      <c r="C329" s="113" t="s">
        <v>34</v>
      </c>
      <c r="D329" s="7">
        <v>180.2</v>
      </c>
      <c r="E329" s="7"/>
      <c r="F329" s="7">
        <f t="shared" si="872"/>
        <v>180.2</v>
      </c>
      <c r="G329" s="7">
        <v>180.2</v>
      </c>
      <c r="H329" s="7"/>
      <c r="I329" s="7">
        <f t="shared" si="873"/>
        <v>180.2</v>
      </c>
      <c r="J329" s="7">
        <v>180.2</v>
      </c>
      <c r="K329" s="7"/>
      <c r="L329" s="7">
        <f t="shared" si="874"/>
        <v>180.2</v>
      </c>
    </row>
    <row r="330" spans="1:12" ht="31.5" outlineLevel="7" x14ac:dyDescent="0.25">
      <c r="A330" s="10" t="s">
        <v>506</v>
      </c>
      <c r="B330" s="10" t="s">
        <v>92</v>
      </c>
      <c r="C330" s="113" t="s">
        <v>93</v>
      </c>
      <c r="D330" s="7">
        <v>2196.5</v>
      </c>
      <c r="E330" s="7"/>
      <c r="F330" s="7">
        <f t="shared" si="872"/>
        <v>2196.5</v>
      </c>
      <c r="G330" s="7">
        <v>1980</v>
      </c>
      <c r="H330" s="7"/>
      <c r="I330" s="7">
        <f t="shared" si="873"/>
        <v>1980</v>
      </c>
      <c r="J330" s="7">
        <v>2196.5</v>
      </c>
      <c r="K330" s="7"/>
      <c r="L330" s="7">
        <f t="shared" si="874"/>
        <v>2196.5</v>
      </c>
    </row>
    <row r="331" spans="1:12" ht="31.5" outlineLevel="5" x14ac:dyDescent="0.25">
      <c r="A331" s="5" t="s">
        <v>502</v>
      </c>
      <c r="B331" s="5"/>
      <c r="C331" s="114" t="s">
        <v>503</v>
      </c>
      <c r="D331" s="4">
        <f>D332</f>
        <v>780</v>
      </c>
      <c r="E331" s="4">
        <f t="shared" ref="E331:F331" si="875">E332</f>
        <v>0</v>
      </c>
      <c r="F331" s="4">
        <f t="shared" si="875"/>
        <v>780</v>
      </c>
      <c r="G331" s="4">
        <f>G332</f>
        <v>780</v>
      </c>
      <c r="H331" s="4">
        <f t="shared" ref="H331" si="876">H332</f>
        <v>0</v>
      </c>
      <c r="I331" s="4">
        <f t="shared" ref="I331" si="877">I332</f>
        <v>780</v>
      </c>
      <c r="J331" s="4">
        <f>J332</f>
        <v>780</v>
      </c>
      <c r="K331" s="4">
        <f t="shared" ref="K331" si="878">K332</f>
        <v>0</v>
      </c>
      <c r="L331" s="4">
        <f t="shared" ref="L331" si="879">L332</f>
        <v>780</v>
      </c>
    </row>
    <row r="332" spans="1:12" ht="15.75" outlineLevel="7" x14ac:dyDescent="0.25">
      <c r="A332" s="10" t="s">
        <v>502</v>
      </c>
      <c r="B332" s="10" t="s">
        <v>33</v>
      </c>
      <c r="C332" s="113" t="s">
        <v>34</v>
      </c>
      <c r="D332" s="7">
        <v>780</v>
      </c>
      <c r="E332" s="7"/>
      <c r="F332" s="7">
        <f t="shared" ref="F332" si="880">SUM(D332:E332)</f>
        <v>780</v>
      </c>
      <c r="G332" s="7">
        <v>780</v>
      </c>
      <c r="H332" s="7"/>
      <c r="I332" s="7">
        <f t="shared" ref="I332" si="881">SUM(G332:H332)</f>
        <v>780</v>
      </c>
      <c r="J332" s="7">
        <v>780</v>
      </c>
      <c r="K332" s="7"/>
      <c r="L332" s="7">
        <f t="shared" ref="L332" si="882">SUM(J332:K332)</f>
        <v>780</v>
      </c>
    </row>
    <row r="333" spans="1:12" ht="31.5" outlineLevel="4" x14ac:dyDescent="0.25">
      <c r="A333" s="5" t="s">
        <v>508</v>
      </c>
      <c r="B333" s="5"/>
      <c r="C333" s="114" t="s">
        <v>610</v>
      </c>
      <c r="D333" s="4">
        <f>D336+D334</f>
        <v>0</v>
      </c>
      <c r="E333" s="4">
        <f t="shared" ref="E333" si="883">E336+E334</f>
        <v>0</v>
      </c>
      <c r="F333" s="4"/>
      <c r="G333" s="4">
        <f t="shared" ref="G333:J333" si="884">G336+G334</f>
        <v>2748.9495500000003</v>
      </c>
      <c r="H333" s="4">
        <f t="shared" ref="H333" si="885">H336+H334</f>
        <v>0</v>
      </c>
      <c r="I333" s="4">
        <f t="shared" ref="I333" si="886">I336+I334</f>
        <v>2748.9495500000003</v>
      </c>
      <c r="J333" s="4">
        <f t="shared" si="884"/>
        <v>0</v>
      </c>
      <c r="K333" s="4">
        <f t="shared" ref="K333" si="887">K336+K334</f>
        <v>0</v>
      </c>
      <c r="L333" s="4"/>
    </row>
    <row r="334" spans="1:12" ht="63" outlineLevel="4" x14ac:dyDescent="0.25">
      <c r="A334" s="5" t="s">
        <v>511</v>
      </c>
      <c r="B334" s="5"/>
      <c r="C334" s="114" t="s">
        <v>700</v>
      </c>
      <c r="D334" s="4">
        <f>D335</f>
        <v>0</v>
      </c>
      <c r="E334" s="4">
        <f t="shared" ref="E334" si="888">E335</f>
        <v>0</v>
      </c>
      <c r="F334" s="4"/>
      <c r="G334" s="4">
        <f t="shared" ref="G334:J336" si="889">G335</f>
        <v>137.44704999999999</v>
      </c>
      <c r="H334" s="4">
        <f t="shared" ref="H334" si="890">H335</f>
        <v>0</v>
      </c>
      <c r="I334" s="4">
        <f t="shared" ref="I334" si="891">I335</f>
        <v>137.44704999999999</v>
      </c>
      <c r="J334" s="4">
        <f t="shared" si="889"/>
        <v>0</v>
      </c>
      <c r="K334" s="4">
        <f t="shared" ref="K334" si="892">K335</f>
        <v>0</v>
      </c>
      <c r="L334" s="4"/>
    </row>
    <row r="335" spans="1:12" ht="31.5" outlineLevel="4" x14ac:dyDescent="0.25">
      <c r="A335" s="10" t="s">
        <v>511</v>
      </c>
      <c r="B335" s="10" t="s">
        <v>92</v>
      </c>
      <c r="C335" s="113" t="s">
        <v>93</v>
      </c>
      <c r="D335" s="7"/>
      <c r="E335" s="7"/>
      <c r="F335" s="7"/>
      <c r="G335" s="102">
        <v>137.44704999999999</v>
      </c>
      <c r="H335" s="7"/>
      <c r="I335" s="7">
        <f t="shared" ref="I335" si="893">SUM(G335:H335)</f>
        <v>137.44704999999999</v>
      </c>
      <c r="J335" s="7"/>
      <c r="K335" s="7"/>
      <c r="L335" s="7"/>
    </row>
    <row r="336" spans="1:12" s="160" customFormat="1" ht="63" outlineLevel="5" x14ac:dyDescent="0.25">
      <c r="A336" s="5" t="s">
        <v>511</v>
      </c>
      <c r="B336" s="5"/>
      <c r="C336" s="114" t="s">
        <v>805</v>
      </c>
      <c r="D336" s="4">
        <f>D337</f>
        <v>0</v>
      </c>
      <c r="E336" s="4">
        <f t="shared" ref="E336" si="894">E337</f>
        <v>0</v>
      </c>
      <c r="F336" s="4"/>
      <c r="G336" s="4">
        <f t="shared" si="889"/>
        <v>2611.5025000000001</v>
      </c>
      <c r="H336" s="4">
        <f t="shared" ref="H336" si="895">H337</f>
        <v>0</v>
      </c>
      <c r="I336" s="4">
        <f t="shared" ref="I336" si="896">I337</f>
        <v>2611.5025000000001</v>
      </c>
      <c r="J336" s="4">
        <f t="shared" si="889"/>
        <v>0</v>
      </c>
      <c r="K336" s="4">
        <f t="shared" ref="K336" si="897">K337</f>
        <v>0</v>
      </c>
      <c r="L336" s="4"/>
    </row>
    <row r="337" spans="1:12" s="160" customFormat="1" ht="31.5" outlineLevel="7" x14ac:dyDescent="0.25">
      <c r="A337" s="10" t="s">
        <v>511</v>
      </c>
      <c r="B337" s="10" t="s">
        <v>92</v>
      </c>
      <c r="C337" s="113" t="s">
        <v>93</v>
      </c>
      <c r="D337" s="7"/>
      <c r="E337" s="7"/>
      <c r="F337" s="7"/>
      <c r="G337" s="7">
        <v>2611.5025000000001</v>
      </c>
      <c r="H337" s="7"/>
      <c r="I337" s="7">
        <f t="shared" ref="I337" si="898">SUM(G337:H337)</f>
        <v>2611.5025000000001</v>
      </c>
      <c r="J337" s="7"/>
      <c r="K337" s="7"/>
      <c r="L337" s="7"/>
    </row>
    <row r="338" spans="1:12" ht="31.5" outlineLevel="3" x14ac:dyDescent="0.25">
      <c r="A338" s="5" t="s">
        <v>493</v>
      </c>
      <c r="B338" s="5"/>
      <c r="C338" s="114" t="s">
        <v>494</v>
      </c>
      <c r="D338" s="4">
        <f>D339</f>
        <v>95170.099999999991</v>
      </c>
      <c r="E338" s="4">
        <f t="shared" ref="E338:F338" si="899">E339</f>
        <v>0</v>
      </c>
      <c r="F338" s="4">
        <f t="shared" si="899"/>
        <v>95170.099999999991</v>
      </c>
      <c r="G338" s="4">
        <f>G339</f>
        <v>90838.200000000012</v>
      </c>
      <c r="H338" s="4">
        <f t="shared" ref="H338" si="900">H339</f>
        <v>0</v>
      </c>
      <c r="I338" s="4">
        <f t="shared" ref="I338" si="901">I339</f>
        <v>90838.200000000012</v>
      </c>
      <c r="J338" s="4">
        <f>J339</f>
        <v>90606.5</v>
      </c>
      <c r="K338" s="4">
        <f t="shared" ref="K338" si="902">K339</f>
        <v>0</v>
      </c>
      <c r="L338" s="4">
        <f t="shared" ref="L338" si="903">L339</f>
        <v>90606.5</v>
      </c>
    </row>
    <row r="339" spans="1:12" ht="31.5" outlineLevel="4" x14ac:dyDescent="0.25">
      <c r="A339" s="5" t="s">
        <v>495</v>
      </c>
      <c r="B339" s="5"/>
      <c r="C339" s="114" t="s">
        <v>57</v>
      </c>
      <c r="D339" s="4">
        <f>D340+D344+D346+D348</f>
        <v>95170.099999999991</v>
      </c>
      <c r="E339" s="4">
        <f t="shared" ref="E339:F339" si="904">E340+E344+E346+E348</f>
        <v>0</v>
      </c>
      <c r="F339" s="4">
        <f t="shared" si="904"/>
        <v>95170.099999999991</v>
      </c>
      <c r="G339" s="4">
        <f t="shared" ref="G339:J339" si="905">G340+G344+G346+G348</f>
        <v>90838.200000000012</v>
      </c>
      <c r="H339" s="4">
        <f t="shared" ref="H339" si="906">H340+H344+H346+H348</f>
        <v>0</v>
      </c>
      <c r="I339" s="4">
        <f t="shared" ref="I339" si="907">I340+I344+I346+I348</f>
        <v>90838.200000000012</v>
      </c>
      <c r="J339" s="4">
        <f t="shared" si="905"/>
        <v>90606.5</v>
      </c>
      <c r="K339" s="4">
        <f t="shared" ref="K339" si="908">K340+K344+K346+K348</f>
        <v>0</v>
      </c>
      <c r="L339" s="4">
        <f t="shared" ref="L339" si="909">L340+L344+L346+L348</f>
        <v>90606.5</v>
      </c>
    </row>
    <row r="340" spans="1:12" ht="15.75" outlineLevel="5" x14ac:dyDescent="0.25">
      <c r="A340" s="5" t="s">
        <v>514</v>
      </c>
      <c r="B340" s="5"/>
      <c r="C340" s="114" t="s">
        <v>59</v>
      </c>
      <c r="D340" s="4">
        <f>D341+D342+D343</f>
        <v>5056.1000000000004</v>
      </c>
      <c r="E340" s="4">
        <f t="shared" ref="E340:F340" si="910">E341+E342+E343</f>
        <v>0</v>
      </c>
      <c r="F340" s="4">
        <f t="shared" si="910"/>
        <v>5056.1000000000004</v>
      </c>
      <c r="G340" s="4">
        <f>G341+G342+G343</f>
        <v>4130.3999999999996</v>
      </c>
      <c r="H340" s="4">
        <f t="shared" ref="H340" si="911">H341+H342+H343</f>
        <v>0</v>
      </c>
      <c r="I340" s="4">
        <f t="shared" ref="I340" si="912">I341+I342+I343</f>
        <v>4130.3999999999996</v>
      </c>
      <c r="J340" s="4">
        <f>J341+J342+J343</f>
        <v>3898.7</v>
      </c>
      <c r="K340" s="4">
        <f t="shared" ref="K340" si="913">K341+K342+K343</f>
        <v>0</v>
      </c>
      <c r="L340" s="4">
        <f t="shared" ref="L340" si="914">L341+L342+L343</f>
        <v>3898.7</v>
      </c>
    </row>
    <row r="341" spans="1:12" ht="47.25" outlineLevel="7" x14ac:dyDescent="0.25">
      <c r="A341" s="10" t="s">
        <v>514</v>
      </c>
      <c r="B341" s="10" t="s">
        <v>8</v>
      </c>
      <c r="C341" s="113" t="s">
        <v>9</v>
      </c>
      <c r="D341" s="7">
        <v>4876.5</v>
      </c>
      <c r="E341" s="7"/>
      <c r="F341" s="7">
        <f t="shared" ref="F341:F343" si="915">SUM(D341:E341)</f>
        <v>4876.5</v>
      </c>
      <c r="G341" s="7">
        <v>3966.7</v>
      </c>
      <c r="H341" s="7"/>
      <c r="I341" s="7">
        <f t="shared" ref="I341:I342" si="916">SUM(G341:H341)</f>
        <v>3966.7</v>
      </c>
      <c r="J341" s="7">
        <v>3735</v>
      </c>
      <c r="K341" s="7"/>
      <c r="L341" s="7">
        <f t="shared" ref="L341:L342" si="917">SUM(J341:K341)</f>
        <v>3735</v>
      </c>
    </row>
    <row r="342" spans="1:12" ht="31.5" outlineLevel="7" x14ac:dyDescent="0.25">
      <c r="A342" s="10" t="s">
        <v>514</v>
      </c>
      <c r="B342" s="10" t="s">
        <v>11</v>
      </c>
      <c r="C342" s="113" t="s">
        <v>12</v>
      </c>
      <c r="D342" s="7">
        <v>178.6</v>
      </c>
      <c r="E342" s="7"/>
      <c r="F342" s="7">
        <f t="shared" si="915"/>
        <v>178.6</v>
      </c>
      <c r="G342" s="7">
        <v>163.69999999999999</v>
      </c>
      <c r="H342" s="7"/>
      <c r="I342" s="7">
        <f t="shared" si="916"/>
        <v>163.69999999999999</v>
      </c>
      <c r="J342" s="7">
        <v>163.69999999999999</v>
      </c>
      <c r="K342" s="7"/>
      <c r="L342" s="7">
        <f t="shared" si="917"/>
        <v>163.69999999999999</v>
      </c>
    </row>
    <row r="343" spans="1:12" ht="15.75" outlineLevel="7" x14ac:dyDescent="0.25">
      <c r="A343" s="10" t="s">
        <v>514</v>
      </c>
      <c r="B343" s="10" t="s">
        <v>27</v>
      </c>
      <c r="C343" s="113" t="s">
        <v>28</v>
      </c>
      <c r="D343" s="7">
        <v>1</v>
      </c>
      <c r="E343" s="7"/>
      <c r="F343" s="7">
        <f t="shared" si="915"/>
        <v>1</v>
      </c>
      <c r="G343" s="7"/>
      <c r="H343" s="7"/>
      <c r="I343" s="7"/>
      <c r="J343" s="7"/>
      <c r="K343" s="7"/>
      <c r="L343" s="7"/>
    </row>
    <row r="344" spans="1:12" ht="15.75" outlineLevel="5" x14ac:dyDescent="0.25">
      <c r="A344" s="5" t="s">
        <v>496</v>
      </c>
      <c r="B344" s="5"/>
      <c r="C344" s="114" t="s">
        <v>418</v>
      </c>
      <c r="D344" s="4">
        <f>D345</f>
        <v>37449.800000000003</v>
      </c>
      <c r="E344" s="4">
        <f t="shared" ref="E344:F344" si="918">E345</f>
        <v>0</v>
      </c>
      <c r="F344" s="4">
        <f t="shared" si="918"/>
        <v>37449.800000000003</v>
      </c>
      <c r="G344" s="4">
        <f>G345</f>
        <v>36702.800000000003</v>
      </c>
      <c r="H344" s="4">
        <f t="shared" ref="H344" si="919">H345</f>
        <v>0</v>
      </c>
      <c r="I344" s="4">
        <f t="shared" ref="I344" si="920">I345</f>
        <v>36702.800000000003</v>
      </c>
      <c r="J344" s="4">
        <f>J345</f>
        <v>36702.800000000003</v>
      </c>
      <c r="K344" s="4">
        <f t="shared" ref="K344" si="921">K345</f>
        <v>0</v>
      </c>
      <c r="L344" s="4">
        <f t="shared" ref="L344" si="922">L345</f>
        <v>36702.800000000003</v>
      </c>
    </row>
    <row r="345" spans="1:12" ht="31.5" outlineLevel="7" x14ac:dyDescent="0.25">
      <c r="A345" s="10" t="s">
        <v>496</v>
      </c>
      <c r="B345" s="10" t="s">
        <v>92</v>
      </c>
      <c r="C345" s="113" t="s">
        <v>93</v>
      </c>
      <c r="D345" s="7">
        <f>14807+22642.8</f>
        <v>37449.800000000003</v>
      </c>
      <c r="E345" s="7"/>
      <c r="F345" s="7">
        <f t="shared" ref="F345" si="923">SUM(D345:E345)</f>
        <v>37449.800000000003</v>
      </c>
      <c r="G345" s="7">
        <f>14060+22642.8</f>
        <v>36702.800000000003</v>
      </c>
      <c r="H345" s="7"/>
      <c r="I345" s="7">
        <f t="shared" ref="I345" si="924">SUM(G345:H345)</f>
        <v>36702.800000000003</v>
      </c>
      <c r="J345" s="7">
        <f>14060+22642.8</f>
        <v>36702.800000000003</v>
      </c>
      <c r="K345" s="7"/>
      <c r="L345" s="7">
        <f t="shared" ref="L345" si="925">SUM(J345:K345)</f>
        <v>36702.800000000003</v>
      </c>
    </row>
    <row r="346" spans="1:12" ht="31.5" outlineLevel="5" x14ac:dyDescent="0.25">
      <c r="A346" s="5" t="s">
        <v>497</v>
      </c>
      <c r="B346" s="5"/>
      <c r="C346" s="114" t="s">
        <v>558</v>
      </c>
      <c r="D346" s="4">
        <f t="shared" ref="D346:L346" si="926">D347</f>
        <v>52126</v>
      </c>
      <c r="E346" s="4">
        <f t="shared" si="926"/>
        <v>0</v>
      </c>
      <c r="F346" s="4">
        <f t="shared" si="926"/>
        <v>52126</v>
      </c>
      <c r="G346" s="4">
        <f t="shared" si="926"/>
        <v>49520</v>
      </c>
      <c r="H346" s="4">
        <f t="shared" si="926"/>
        <v>0</v>
      </c>
      <c r="I346" s="4">
        <f t="shared" si="926"/>
        <v>49520</v>
      </c>
      <c r="J346" s="4">
        <f t="shared" si="926"/>
        <v>49520</v>
      </c>
      <c r="K346" s="4">
        <f t="shared" si="926"/>
        <v>0</v>
      </c>
      <c r="L346" s="4">
        <f t="shared" si="926"/>
        <v>49520</v>
      </c>
    </row>
    <row r="347" spans="1:12" ht="31.5" outlineLevel="7" x14ac:dyDescent="0.25">
      <c r="A347" s="10" t="s">
        <v>497</v>
      </c>
      <c r="B347" s="10" t="s">
        <v>92</v>
      </c>
      <c r="C347" s="113" t="s">
        <v>93</v>
      </c>
      <c r="D347" s="7">
        <f>52121.5+4.5</f>
        <v>52126</v>
      </c>
      <c r="E347" s="7"/>
      <c r="F347" s="7">
        <f t="shared" ref="F347" si="927">SUM(D347:E347)</f>
        <v>52126</v>
      </c>
      <c r="G347" s="7">
        <v>49520</v>
      </c>
      <c r="H347" s="7"/>
      <c r="I347" s="7">
        <f t="shared" ref="I347" si="928">SUM(G347:H347)</f>
        <v>49520</v>
      </c>
      <c r="J347" s="7">
        <v>49520</v>
      </c>
      <c r="K347" s="7"/>
      <c r="L347" s="7">
        <f t="shared" ref="L347" si="929">SUM(J347:K347)</f>
        <v>49520</v>
      </c>
    </row>
    <row r="348" spans="1:12" ht="31.5" outlineLevel="5" x14ac:dyDescent="0.25">
      <c r="A348" s="5" t="s">
        <v>498</v>
      </c>
      <c r="B348" s="5"/>
      <c r="C348" s="114" t="s">
        <v>499</v>
      </c>
      <c r="D348" s="4">
        <f>D349</f>
        <v>538.20000000000005</v>
      </c>
      <c r="E348" s="4">
        <f t="shared" ref="E348:F348" si="930">E349</f>
        <v>0</v>
      </c>
      <c r="F348" s="4">
        <f t="shared" si="930"/>
        <v>538.20000000000005</v>
      </c>
      <c r="G348" s="4">
        <f>G349</f>
        <v>485</v>
      </c>
      <c r="H348" s="4">
        <f t="shared" ref="H348" si="931">H349</f>
        <v>0</v>
      </c>
      <c r="I348" s="4">
        <f t="shared" ref="I348" si="932">I349</f>
        <v>485</v>
      </c>
      <c r="J348" s="4">
        <f>J349</f>
        <v>485</v>
      </c>
      <c r="K348" s="4">
        <f t="shared" ref="K348" si="933">K349</f>
        <v>0</v>
      </c>
      <c r="L348" s="4">
        <f t="shared" ref="L348" si="934">L349</f>
        <v>485</v>
      </c>
    </row>
    <row r="349" spans="1:12" ht="31.5" outlineLevel="7" x14ac:dyDescent="0.25">
      <c r="A349" s="10" t="s">
        <v>498</v>
      </c>
      <c r="B349" s="10" t="s">
        <v>92</v>
      </c>
      <c r="C349" s="113" t="s">
        <v>93</v>
      </c>
      <c r="D349" s="7">
        <v>538.20000000000005</v>
      </c>
      <c r="E349" s="7"/>
      <c r="F349" s="7">
        <f t="shared" ref="F349" si="935">SUM(D349:E349)</f>
        <v>538.20000000000005</v>
      </c>
      <c r="G349" s="7">
        <v>485</v>
      </c>
      <c r="H349" s="7"/>
      <c r="I349" s="7">
        <f t="shared" ref="I349" si="936">SUM(G349:H349)</f>
        <v>485</v>
      </c>
      <c r="J349" s="7">
        <v>485</v>
      </c>
      <c r="K349" s="7"/>
      <c r="L349" s="7">
        <f t="shared" ref="L349" si="937">SUM(J349:K349)</f>
        <v>485</v>
      </c>
    </row>
    <row r="350" spans="1:12" ht="31.5" outlineLevel="2" x14ac:dyDescent="0.25">
      <c r="A350" s="5" t="s">
        <v>84</v>
      </c>
      <c r="B350" s="5"/>
      <c r="C350" s="114" t="s">
        <v>85</v>
      </c>
      <c r="D350" s="4">
        <f>D351+D358+D364+D368</f>
        <v>6267.701</v>
      </c>
      <c r="E350" s="4">
        <f t="shared" ref="E350:F350" si="938">E351+E358+E364+E368</f>
        <v>1306</v>
      </c>
      <c r="F350" s="4">
        <f t="shared" si="938"/>
        <v>7573.701</v>
      </c>
      <c r="G350" s="4">
        <f t="shared" ref="G350:J350" si="939">G351+G358+G364+G368</f>
        <v>5510.7</v>
      </c>
      <c r="H350" s="4">
        <f t="shared" ref="H350" si="940">H351+H358+H364+H368</f>
        <v>1306</v>
      </c>
      <c r="I350" s="4">
        <f t="shared" ref="I350" si="941">I351+I358+I364+I368</f>
        <v>6816.7</v>
      </c>
      <c r="J350" s="4">
        <f t="shared" si="939"/>
        <v>5510.7</v>
      </c>
      <c r="K350" s="4">
        <f t="shared" ref="K350" si="942">K351+K358+K364+K368</f>
        <v>1100</v>
      </c>
      <c r="L350" s="4">
        <f t="shared" ref="L350" si="943">L351+L358+L364+L368</f>
        <v>6610.7</v>
      </c>
    </row>
    <row r="351" spans="1:12" ht="31.5" outlineLevel="3" x14ac:dyDescent="0.25">
      <c r="A351" s="5" t="s">
        <v>86</v>
      </c>
      <c r="B351" s="5"/>
      <c r="C351" s="114" t="s">
        <v>87</v>
      </c>
      <c r="D351" s="4">
        <f t="shared" ref="D351:L352" si="944">D352</f>
        <v>2425</v>
      </c>
      <c r="E351" s="4">
        <f t="shared" si="944"/>
        <v>1306</v>
      </c>
      <c r="F351" s="4">
        <f t="shared" si="944"/>
        <v>3731</v>
      </c>
      <c r="G351" s="4">
        <f t="shared" si="944"/>
        <v>2140</v>
      </c>
      <c r="H351" s="4">
        <f t="shared" si="944"/>
        <v>1306</v>
      </c>
      <c r="I351" s="4">
        <f t="shared" si="944"/>
        <v>3446</v>
      </c>
      <c r="J351" s="4">
        <f t="shared" si="944"/>
        <v>2140</v>
      </c>
      <c r="K351" s="4">
        <f t="shared" si="944"/>
        <v>1100</v>
      </c>
      <c r="L351" s="4">
        <f t="shared" si="944"/>
        <v>3240</v>
      </c>
    </row>
    <row r="352" spans="1:12" ht="31.5" outlineLevel="4" x14ac:dyDescent="0.25">
      <c r="A352" s="5" t="s">
        <v>88</v>
      </c>
      <c r="B352" s="5"/>
      <c r="C352" s="114" t="s">
        <v>89</v>
      </c>
      <c r="D352" s="4">
        <f t="shared" si="944"/>
        <v>2425</v>
      </c>
      <c r="E352" s="4">
        <f>E353+E356</f>
        <v>1306</v>
      </c>
      <c r="F352" s="4">
        <f t="shared" ref="F352:L352" si="945">F353+F356</f>
        <v>3731</v>
      </c>
      <c r="G352" s="4">
        <f t="shared" si="945"/>
        <v>2140</v>
      </c>
      <c r="H352" s="4">
        <f t="shared" si="945"/>
        <v>1306</v>
      </c>
      <c r="I352" s="4">
        <f t="shared" si="945"/>
        <v>3446</v>
      </c>
      <c r="J352" s="4">
        <f t="shared" si="945"/>
        <v>2140</v>
      </c>
      <c r="K352" s="4">
        <f t="shared" si="945"/>
        <v>1100</v>
      </c>
      <c r="L352" s="4">
        <f t="shared" si="945"/>
        <v>3240</v>
      </c>
    </row>
    <row r="353" spans="1:12" ht="31.5" outlineLevel="5" x14ac:dyDescent="0.25">
      <c r="A353" s="5" t="s">
        <v>90</v>
      </c>
      <c r="B353" s="5"/>
      <c r="C353" s="114" t="s">
        <v>91</v>
      </c>
      <c r="D353" s="4">
        <f>D354+D355</f>
        <v>2425</v>
      </c>
      <c r="E353" s="4">
        <f t="shared" ref="E353:F353" si="946">E354+E355</f>
        <v>0</v>
      </c>
      <c r="F353" s="4">
        <f t="shared" si="946"/>
        <v>2425</v>
      </c>
      <c r="G353" s="4">
        <f>G354+G355</f>
        <v>2140</v>
      </c>
      <c r="H353" s="4">
        <f t="shared" ref="H353" si="947">H354+H355</f>
        <v>0</v>
      </c>
      <c r="I353" s="4">
        <f t="shared" ref="I353" si="948">I354+I355</f>
        <v>2140</v>
      </c>
      <c r="J353" s="4">
        <f>J354+J355</f>
        <v>2140</v>
      </c>
      <c r="K353" s="4">
        <f t="shared" ref="K353" si="949">K354+K355</f>
        <v>0</v>
      </c>
      <c r="L353" s="4">
        <f t="shared" ref="L353" si="950">L354+L355</f>
        <v>2140</v>
      </c>
    </row>
    <row r="354" spans="1:12" ht="31.5" outlineLevel="7" x14ac:dyDescent="0.25">
      <c r="A354" s="10" t="s">
        <v>90</v>
      </c>
      <c r="B354" s="10" t="s">
        <v>11</v>
      </c>
      <c r="C354" s="113" t="s">
        <v>12</v>
      </c>
      <c r="D354" s="7">
        <v>50</v>
      </c>
      <c r="E354" s="7"/>
      <c r="F354" s="7">
        <f t="shared" ref="F354:F355" si="951">SUM(D354:E354)</f>
        <v>50</v>
      </c>
      <c r="G354" s="7">
        <v>40</v>
      </c>
      <c r="H354" s="7"/>
      <c r="I354" s="7">
        <f t="shared" ref="I354:I355" si="952">SUM(G354:H354)</f>
        <v>40</v>
      </c>
      <c r="J354" s="7">
        <v>40</v>
      </c>
      <c r="K354" s="7"/>
      <c r="L354" s="7">
        <f t="shared" ref="L354:L355" si="953">SUM(J354:K354)</f>
        <v>40</v>
      </c>
    </row>
    <row r="355" spans="1:12" ht="31.5" outlineLevel="7" x14ac:dyDescent="0.25">
      <c r="A355" s="10" t="s">
        <v>90</v>
      </c>
      <c r="B355" s="10" t="s">
        <v>92</v>
      </c>
      <c r="C355" s="113" t="s">
        <v>93</v>
      </c>
      <c r="D355" s="7">
        <v>2375</v>
      </c>
      <c r="E355" s="7"/>
      <c r="F355" s="7">
        <f t="shared" si="951"/>
        <v>2375</v>
      </c>
      <c r="G355" s="7">
        <v>2100</v>
      </c>
      <c r="H355" s="7"/>
      <c r="I355" s="7">
        <f t="shared" si="952"/>
        <v>2100</v>
      </c>
      <c r="J355" s="7">
        <v>2100</v>
      </c>
      <c r="K355" s="7"/>
      <c r="L355" s="7">
        <f t="shared" si="953"/>
        <v>2100</v>
      </c>
    </row>
    <row r="356" spans="1:12" ht="31.5" outlineLevel="7" x14ac:dyDescent="0.2">
      <c r="A356" s="9" t="s">
        <v>833</v>
      </c>
      <c r="B356" s="5"/>
      <c r="C356" s="124" t="s">
        <v>832</v>
      </c>
      <c r="D356" s="4">
        <f t="shared" ref="D356:L356" si="954">D357</f>
        <v>0</v>
      </c>
      <c r="E356" s="4">
        <f t="shared" si="954"/>
        <v>1306</v>
      </c>
      <c r="F356" s="4">
        <f t="shared" si="954"/>
        <v>1306</v>
      </c>
      <c r="G356" s="4">
        <f t="shared" si="954"/>
        <v>0</v>
      </c>
      <c r="H356" s="4">
        <f t="shared" si="954"/>
        <v>1306</v>
      </c>
      <c r="I356" s="4">
        <f t="shared" si="954"/>
        <v>1306</v>
      </c>
      <c r="J356" s="4">
        <f t="shared" si="954"/>
        <v>0</v>
      </c>
      <c r="K356" s="4">
        <f t="shared" si="954"/>
        <v>1100</v>
      </c>
      <c r="L356" s="4">
        <f t="shared" si="954"/>
        <v>1100</v>
      </c>
    </row>
    <row r="357" spans="1:12" ht="31.5" outlineLevel="7" x14ac:dyDescent="0.2">
      <c r="A357" s="8" t="s">
        <v>833</v>
      </c>
      <c r="B357" s="10" t="s">
        <v>92</v>
      </c>
      <c r="C357" s="15" t="s">
        <v>93</v>
      </c>
      <c r="D357" s="7"/>
      <c r="E357" s="7">
        <v>1306</v>
      </c>
      <c r="F357" s="7">
        <f>SUM(D357:E357)</f>
        <v>1306</v>
      </c>
      <c r="G357" s="7"/>
      <c r="H357" s="7">
        <v>1306</v>
      </c>
      <c r="I357" s="7">
        <f>SUM(G357:H357)</f>
        <v>1306</v>
      </c>
      <c r="J357" s="7"/>
      <c r="K357" s="7">
        <v>1100</v>
      </c>
      <c r="L357" s="7">
        <f>SUM(J357:K357)</f>
        <v>1100</v>
      </c>
    </row>
    <row r="358" spans="1:12" ht="31.5" outlineLevel="3" x14ac:dyDescent="0.25">
      <c r="A358" s="5" t="s">
        <v>321</v>
      </c>
      <c r="B358" s="5"/>
      <c r="C358" s="114" t="s">
        <v>322</v>
      </c>
      <c r="D358" s="4">
        <f>D359</f>
        <v>2326.3000000000002</v>
      </c>
      <c r="E358" s="4">
        <f t="shared" ref="E358:F358" si="955">E359</f>
        <v>0</v>
      </c>
      <c r="F358" s="4">
        <f t="shared" si="955"/>
        <v>2326.3000000000002</v>
      </c>
      <c r="G358" s="4">
        <f>G359</f>
        <v>2095</v>
      </c>
      <c r="H358" s="4">
        <f t="shared" ref="H358" si="956">H359</f>
        <v>0</v>
      </c>
      <c r="I358" s="4">
        <f t="shared" ref="I358" si="957">I359</f>
        <v>2095</v>
      </c>
      <c r="J358" s="4">
        <f>J359</f>
        <v>2095</v>
      </c>
      <c r="K358" s="4">
        <f t="shared" ref="K358" si="958">K359</f>
        <v>0</v>
      </c>
      <c r="L358" s="4">
        <f t="shared" ref="L358" si="959">L359</f>
        <v>2095</v>
      </c>
    </row>
    <row r="359" spans="1:12" ht="31.5" outlineLevel="4" x14ac:dyDescent="0.25">
      <c r="A359" s="5" t="s">
        <v>323</v>
      </c>
      <c r="B359" s="5"/>
      <c r="C359" s="114" t="s">
        <v>324</v>
      </c>
      <c r="D359" s="4">
        <f>D360+D362</f>
        <v>2326.3000000000002</v>
      </c>
      <c r="E359" s="4">
        <f t="shared" ref="E359:F359" si="960">E360+E362</f>
        <v>0</v>
      </c>
      <c r="F359" s="4">
        <f t="shared" si="960"/>
        <v>2326.3000000000002</v>
      </c>
      <c r="G359" s="4">
        <f>G360+G362</f>
        <v>2095</v>
      </c>
      <c r="H359" s="4">
        <f t="shared" ref="H359" si="961">H360+H362</f>
        <v>0</v>
      </c>
      <c r="I359" s="4">
        <f t="shared" ref="I359" si="962">I360+I362</f>
        <v>2095</v>
      </c>
      <c r="J359" s="4">
        <f>J360+J362</f>
        <v>2095</v>
      </c>
      <c r="K359" s="4">
        <f t="shared" ref="K359" si="963">K360+K362</f>
        <v>0</v>
      </c>
      <c r="L359" s="4">
        <f t="shared" ref="L359" si="964">L360+L362</f>
        <v>2095</v>
      </c>
    </row>
    <row r="360" spans="1:12" ht="31.5" outlineLevel="5" x14ac:dyDescent="0.25">
      <c r="A360" s="5" t="s">
        <v>325</v>
      </c>
      <c r="B360" s="5"/>
      <c r="C360" s="114" t="s">
        <v>91</v>
      </c>
      <c r="D360" s="4">
        <f>D361</f>
        <v>1089.8</v>
      </c>
      <c r="E360" s="4">
        <f t="shared" ref="E360:F360" si="965">E361</f>
        <v>0</v>
      </c>
      <c r="F360" s="4">
        <f t="shared" si="965"/>
        <v>1089.8</v>
      </c>
      <c r="G360" s="4">
        <f>G361</f>
        <v>980</v>
      </c>
      <c r="H360" s="4">
        <f t="shared" ref="H360" si="966">H361</f>
        <v>0</v>
      </c>
      <c r="I360" s="4">
        <f t="shared" ref="I360" si="967">I361</f>
        <v>980</v>
      </c>
      <c r="J360" s="4">
        <f>J361</f>
        <v>980</v>
      </c>
      <c r="K360" s="4">
        <f t="shared" ref="K360" si="968">K361</f>
        <v>0</v>
      </c>
      <c r="L360" s="4">
        <f t="shared" ref="L360" si="969">L361</f>
        <v>980</v>
      </c>
    </row>
    <row r="361" spans="1:12" ht="31.5" outlineLevel="7" x14ac:dyDescent="0.25">
      <c r="A361" s="10" t="s">
        <v>325</v>
      </c>
      <c r="B361" s="10" t="s">
        <v>92</v>
      </c>
      <c r="C361" s="113" t="s">
        <v>93</v>
      </c>
      <c r="D361" s="7">
        <v>1089.8</v>
      </c>
      <c r="E361" s="7"/>
      <c r="F361" s="7">
        <f t="shared" ref="F361" si="970">SUM(D361:E361)</f>
        <v>1089.8</v>
      </c>
      <c r="G361" s="7">
        <v>980</v>
      </c>
      <c r="H361" s="7"/>
      <c r="I361" s="7">
        <f t="shared" ref="I361" si="971">SUM(G361:H361)</f>
        <v>980</v>
      </c>
      <c r="J361" s="7">
        <v>980</v>
      </c>
      <c r="K361" s="7"/>
      <c r="L361" s="7">
        <f t="shared" ref="L361" si="972">SUM(J361:K361)</f>
        <v>980</v>
      </c>
    </row>
    <row r="362" spans="1:12" ht="15.75" outlineLevel="5" x14ac:dyDescent="0.25">
      <c r="A362" s="5" t="s">
        <v>326</v>
      </c>
      <c r="B362" s="5"/>
      <c r="C362" s="114" t="s">
        <v>327</v>
      </c>
      <c r="D362" s="4">
        <f>D363</f>
        <v>1236.5</v>
      </c>
      <c r="E362" s="4">
        <f t="shared" ref="E362:F362" si="973">E363</f>
        <v>0</v>
      </c>
      <c r="F362" s="4">
        <f t="shared" si="973"/>
        <v>1236.5</v>
      </c>
      <c r="G362" s="4">
        <f>G363</f>
        <v>1115</v>
      </c>
      <c r="H362" s="4">
        <f t="shared" ref="H362" si="974">H363</f>
        <v>0</v>
      </c>
      <c r="I362" s="4">
        <f t="shared" ref="I362" si="975">I363</f>
        <v>1115</v>
      </c>
      <c r="J362" s="4">
        <f>J363</f>
        <v>1115</v>
      </c>
      <c r="K362" s="4">
        <f t="shared" ref="K362" si="976">K363</f>
        <v>0</v>
      </c>
      <c r="L362" s="4">
        <f t="shared" ref="L362" si="977">L363</f>
        <v>1115</v>
      </c>
    </row>
    <row r="363" spans="1:12" ht="15.75" outlineLevel="7" x14ac:dyDescent="0.25">
      <c r="A363" s="10" t="s">
        <v>326</v>
      </c>
      <c r="B363" s="10" t="s">
        <v>33</v>
      </c>
      <c r="C363" s="113" t="s">
        <v>34</v>
      </c>
      <c r="D363" s="7">
        <v>1236.5</v>
      </c>
      <c r="E363" s="7"/>
      <c r="F363" s="7">
        <f t="shared" ref="F363" si="978">SUM(D363:E363)</f>
        <v>1236.5</v>
      </c>
      <c r="G363" s="7">
        <v>1115</v>
      </c>
      <c r="H363" s="7"/>
      <c r="I363" s="7">
        <f t="shared" ref="I363" si="979">SUM(G363:H363)</f>
        <v>1115</v>
      </c>
      <c r="J363" s="7">
        <v>1115</v>
      </c>
      <c r="K363" s="7"/>
      <c r="L363" s="7">
        <f t="shared" ref="L363" si="980">SUM(J363:K363)</f>
        <v>1115</v>
      </c>
    </row>
    <row r="364" spans="1:12" ht="31.5" outlineLevel="3" x14ac:dyDescent="0.25">
      <c r="A364" s="5" t="s">
        <v>328</v>
      </c>
      <c r="B364" s="5"/>
      <c r="C364" s="114" t="s">
        <v>329</v>
      </c>
      <c r="D364" s="4">
        <f t="shared" ref="D364:L366" si="981">D365</f>
        <v>1241.5999999999999</v>
      </c>
      <c r="E364" s="4">
        <f t="shared" si="981"/>
        <v>0</v>
      </c>
      <c r="F364" s="4">
        <f t="shared" si="981"/>
        <v>1241.5999999999999</v>
      </c>
      <c r="G364" s="4">
        <f t="shared" si="981"/>
        <v>1120</v>
      </c>
      <c r="H364" s="4">
        <f t="shared" si="981"/>
        <v>0</v>
      </c>
      <c r="I364" s="4">
        <f t="shared" si="981"/>
        <v>1120</v>
      </c>
      <c r="J364" s="4">
        <f t="shared" si="981"/>
        <v>1120</v>
      </c>
      <c r="K364" s="4">
        <f t="shared" si="981"/>
        <v>0</v>
      </c>
      <c r="L364" s="4">
        <f t="shared" si="981"/>
        <v>1120</v>
      </c>
    </row>
    <row r="365" spans="1:12" ht="31.5" outlineLevel="4" x14ac:dyDescent="0.25">
      <c r="A365" s="5" t="s">
        <v>330</v>
      </c>
      <c r="B365" s="5"/>
      <c r="C365" s="114" t="s">
        <v>331</v>
      </c>
      <c r="D365" s="4">
        <f t="shared" si="981"/>
        <v>1241.5999999999999</v>
      </c>
      <c r="E365" s="4">
        <f t="shared" si="981"/>
        <v>0</v>
      </c>
      <c r="F365" s="4">
        <f t="shared" si="981"/>
        <v>1241.5999999999999</v>
      </c>
      <c r="G365" s="4">
        <f t="shared" si="981"/>
        <v>1120</v>
      </c>
      <c r="H365" s="4">
        <f t="shared" si="981"/>
        <v>0</v>
      </c>
      <c r="I365" s="4">
        <f t="shared" si="981"/>
        <v>1120</v>
      </c>
      <c r="J365" s="4">
        <f t="shared" si="981"/>
        <v>1120</v>
      </c>
      <c r="K365" s="4">
        <f t="shared" si="981"/>
        <v>0</v>
      </c>
      <c r="L365" s="4">
        <f t="shared" si="981"/>
        <v>1120</v>
      </c>
    </row>
    <row r="366" spans="1:12" ht="31.5" outlineLevel="5" x14ac:dyDescent="0.25">
      <c r="A366" s="5" t="s">
        <v>332</v>
      </c>
      <c r="B366" s="5"/>
      <c r="C366" s="114" t="s">
        <v>91</v>
      </c>
      <c r="D366" s="4">
        <f t="shared" si="981"/>
        <v>1241.5999999999999</v>
      </c>
      <c r="E366" s="4">
        <f t="shared" si="981"/>
        <v>0</v>
      </c>
      <c r="F366" s="4">
        <f t="shared" si="981"/>
        <v>1241.5999999999999</v>
      </c>
      <c r="G366" s="4">
        <f t="shared" si="981"/>
        <v>1120</v>
      </c>
      <c r="H366" s="4">
        <f t="shared" si="981"/>
        <v>0</v>
      </c>
      <c r="I366" s="4">
        <f t="shared" si="981"/>
        <v>1120</v>
      </c>
      <c r="J366" s="4">
        <f t="shared" si="981"/>
        <v>1120</v>
      </c>
      <c r="K366" s="4">
        <f t="shared" si="981"/>
        <v>0</v>
      </c>
      <c r="L366" s="4">
        <f t="shared" si="981"/>
        <v>1120</v>
      </c>
    </row>
    <row r="367" spans="1:12" ht="31.5" outlineLevel="7" x14ac:dyDescent="0.25">
      <c r="A367" s="10" t="s">
        <v>332</v>
      </c>
      <c r="B367" s="10" t="s">
        <v>92</v>
      </c>
      <c r="C367" s="113" t="s">
        <v>93</v>
      </c>
      <c r="D367" s="7">
        <v>1241.5999999999999</v>
      </c>
      <c r="E367" s="7"/>
      <c r="F367" s="7">
        <f t="shared" ref="F367" si="982">SUM(D367:E367)</f>
        <v>1241.5999999999999</v>
      </c>
      <c r="G367" s="7">
        <v>1120</v>
      </c>
      <c r="H367" s="7"/>
      <c r="I367" s="7">
        <f t="shared" ref="I367" si="983">SUM(G367:H367)</f>
        <v>1120</v>
      </c>
      <c r="J367" s="7">
        <v>1120</v>
      </c>
      <c r="K367" s="7"/>
      <c r="L367" s="7">
        <f t="shared" ref="L367" si="984">SUM(J367:K367)</f>
        <v>1120</v>
      </c>
    </row>
    <row r="368" spans="1:12" ht="31.5" outlineLevel="3" x14ac:dyDescent="0.25">
      <c r="A368" s="5" t="s">
        <v>94</v>
      </c>
      <c r="B368" s="5"/>
      <c r="C368" s="114" t="s">
        <v>95</v>
      </c>
      <c r="D368" s="4">
        <f t="shared" ref="D368:L370" si="985">D369</f>
        <v>274.80099999999999</v>
      </c>
      <c r="E368" s="4">
        <f t="shared" si="985"/>
        <v>0</v>
      </c>
      <c r="F368" s="4">
        <f t="shared" si="985"/>
        <v>274.80099999999999</v>
      </c>
      <c r="G368" s="4">
        <f t="shared" si="985"/>
        <v>155.69999999999999</v>
      </c>
      <c r="H368" s="4">
        <f t="shared" si="985"/>
        <v>0</v>
      </c>
      <c r="I368" s="4">
        <f t="shared" si="985"/>
        <v>155.69999999999999</v>
      </c>
      <c r="J368" s="4">
        <f t="shared" si="985"/>
        <v>155.69999999999999</v>
      </c>
      <c r="K368" s="4">
        <f t="shared" si="985"/>
        <v>0</v>
      </c>
      <c r="L368" s="4">
        <f t="shared" si="985"/>
        <v>155.69999999999999</v>
      </c>
    </row>
    <row r="369" spans="1:12" ht="47.25" outlineLevel="4" x14ac:dyDescent="0.25">
      <c r="A369" s="5" t="s">
        <v>96</v>
      </c>
      <c r="B369" s="5"/>
      <c r="C369" s="114" t="s">
        <v>97</v>
      </c>
      <c r="D369" s="4">
        <f t="shared" si="985"/>
        <v>274.80099999999999</v>
      </c>
      <c r="E369" s="4">
        <f t="shared" si="985"/>
        <v>0</v>
      </c>
      <c r="F369" s="4">
        <f t="shared" si="985"/>
        <v>274.80099999999999</v>
      </c>
      <c r="G369" s="4">
        <f t="shared" si="985"/>
        <v>155.69999999999999</v>
      </c>
      <c r="H369" s="4">
        <f t="shared" si="985"/>
        <v>0</v>
      </c>
      <c r="I369" s="4">
        <f t="shared" si="985"/>
        <v>155.69999999999999</v>
      </c>
      <c r="J369" s="4">
        <f t="shared" si="985"/>
        <v>155.69999999999999</v>
      </c>
      <c r="K369" s="4">
        <f t="shared" si="985"/>
        <v>0</v>
      </c>
      <c r="L369" s="4">
        <f t="shared" si="985"/>
        <v>155.69999999999999</v>
      </c>
    </row>
    <row r="370" spans="1:12" ht="31.5" outlineLevel="5" x14ac:dyDescent="0.25">
      <c r="A370" s="5" t="s">
        <v>794</v>
      </c>
      <c r="B370" s="5"/>
      <c r="C370" s="114" t="s">
        <v>795</v>
      </c>
      <c r="D370" s="4">
        <f t="shared" si="985"/>
        <v>274.80099999999999</v>
      </c>
      <c r="E370" s="4">
        <f t="shared" si="985"/>
        <v>0</v>
      </c>
      <c r="F370" s="4">
        <f t="shared" si="985"/>
        <v>274.80099999999999</v>
      </c>
      <c r="G370" s="4">
        <f t="shared" si="985"/>
        <v>155.69999999999999</v>
      </c>
      <c r="H370" s="4">
        <f t="shared" si="985"/>
        <v>0</v>
      </c>
      <c r="I370" s="4">
        <f t="shared" si="985"/>
        <v>155.69999999999999</v>
      </c>
      <c r="J370" s="4">
        <f t="shared" si="985"/>
        <v>155.69999999999999</v>
      </c>
      <c r="K370" s="4">
        <f t="shared" si="985"/>
        <v>0</v>
      </c>
      <c r="L370" s="4">
        <f t="shared" si="985"/>
        <v>155.69999999999999</v>
      </c>
    </row>
    <row r="371" spans="1:12" ht="31.5" outlineLevel="7" x14ac:dyDescent="0.25">
      <c r="A371" s="10" t="s">
        <v>794</v>
      </c>
      <c r="B371" s="10" t="s">
        <v>92</v>
      </c>
      <c r="C371" s="113" t="s">
        <v>93</v>
      </c>
      <c r="D371" s="101">
        <v>274.80099999999999</v>
      </c>
      <c r="E371" s="7"/>
      <c r="F371" s="7">
        <f t="shared" ref="F371" si="986">SUM(D371:E371)</f>
        <v>274.80099999999999</v>
      </c>
      <c r="G371" s="7">
        <v>155.69999999999999</v>
      </c>
      <c r="H371" s="7"/>
      <c r="I371" s="7">
        <f t="shared" ref="I371" si="987">SUM(G371:H371)</f>
        <v>155.69999999999999</v>
      </c>
      <c r="J371" s="7">
        <v>155.69999999999999</v>
      </c>
      <c r="K371" s="7"/>
      <c r="L371" s="7">
        <f t="shared" ref="L371" si="988">SUM(J371:K371)</f>
        <v>155.69999999999999</v>
      </c>
    </row>
    <row r="372" spans="1:12" ht="31.5" outlineLevel="2" x14ac:dyDescent="0.25">
      <c r="A372" s="5" t="s">
        <v>42</v>
      </c>
      <c r="B372" s="5"/>
      <c r="C372" s="114" t="s">
        <v>43</v>
      </c>
      <c r="D372" s="4">
        <f>D373+D383+D412</f>
        <v>45002.53918</v>
      </c>
      <c r="E372" s="4">
        <f t="shared" ref="E372:F372" si="989">E373+E383+E412</f>
        <v>-2.6</v>
      </c>
      <c r="F372" s="4">
        <f t="shared" si="989"/>
        <v>44999.939180000001</v>
      </c>
      <c r="G372" s="4">
        <f t="shared" ref="G372:J372" si="990">G373+G383+G412</f>
        <v>36850.32</v>
      </c>
      <c r="H372" s="4">
        <f t="shared" ref="H372" si="991">H373+H383+H412</f>
        <v>-2.6</v>
      </c>
      <c r="I372" s="4">
        <f t="shared" ref="I372" si="992">I373+I383+I412</f>
        <v>36847.72</v>
      </c>
      <c r="J372" s="4">
        <f t="shared" si="990"/>
        <v>21942.02</v>
      </c>
      <c r="K372" s="4">
        <f t="shared" ref="K372" si="993">K373+K383+K412</f>
        <v>0</v>
      </c>
      <c r="L372" s="4">
        <f t="shared" ref="L372" si="994">L373+L383+L412</f>
        <v>21942.02</v>
      </c>
    </row>
    <row r="373" spans="1:12" ht="31.5" outlineLevel="3" x14ac:dyDescent="0.25">
      <c r="A373" s="5" t="s">
        <v>485</v>
      </c>
      <c r="B373" s="5"/>
      <c r="C373" s="114" t="s">
        <v>486</v>
      </c>
      <c r="D373" s="4">
        <f t="shared" ref="D373:L373" si="995">D374</f>
        <v>15963.000000000002</v>
      </c>
      <c r="E373" s="4">
        <f t="shared" si="995"/>
        <v>0</v>
      </c>
      <c r="F373" s="4">
        <f t="shared" si="995"/>
        <v>15963.000000000002</v>
      </c>
      <c r="G373" s="4">
        <f t="shared" si="995"/>
        <v>15626.4</v>
      </c>
      <c r="H373" s="4">
        <f t="shared" si="995"/>
        <v>0</v>
      </c>
      <c r="I373" s="4">
        <f t="shared" si="995"/>
        <v>15626.4</v>
      </c>
      <c r="J373" s="4">
        <f t="shared" si="995"/>
        <v>3000</v>
      </c>
      <c r="K373" s="4">
        <f t="shared" si="995"/>
        <v>0</v>
      </c>
      <c r="L373" s="4">
        <f t="shared" si="995"/>
        <v>3000</v>
      </c>
    </row>
    <row r="374" spans="1:12" ht="31.5" outlineLevel="4" x14ac:dyDescent="0.25">
      <c r="A374" s="5" t="s">
        <v>487</v>
      </c>
      <c r="B374" s="5"/>
      <c r="C374" s="114" t="s">
        <v>488</v>
      </c>
      <c r="D374" s="4">
        <f>D379+D377+D375+D381</f>
        <v>15963.000000000002</v>
      </c>
      <c r="E374" s="4">
        <f t="shared" ref="E374:F374" si="996">E379+E377+E375+E381</f>
        <v>0</v>
      </c>
      <c r="F374" s="4">
        <f t="shared" si="996"/>
        <v>15963.000000000002</v>
      </c>
      <c r="G374" s="4">
        <f>G379+G377+G375+G381</f>
        <v>15626.4</v>
      </c>
      <c r="H374" s="4">
        <f t="shared" ref="H374" si="997">H379+H377+H375+H381</f>
        <v>0</v>
      </c>
      <c r="I374" s="4">
        <f t="shared" ref="I374" si="998">I379+I377+I375+I381</f>
        <v>15626.4</v>
      </c>
      <c r="J374" s="4">
        <f>J379+J377+J375+J381</f>
        <v>3000</v>
      </c>
      <c r="K374" s="4">
        <f t="shared" ref="K374" si="999">K379+K377+K375+K381</f>
        <v>0</v>
      </c>
      <c r="L374" s="4">
        <f t="shared" ref="L374" si="1000">L379+L377+L375+L381</f>
        <v>3000</v>
      </c>
    </row>
    <row r="375" spans="1:12" s="161" customFormat="1" ht="15.75" outlineLevel="5" x14ac:dyDescent="0.25">
      <c r="A375" s="181" t="s">
        <v>489</v>
      </c>
      <c r="B375" s="5"/>
      <c r="C375" s="114" t="s">
        <v>595</v>
      </c>
      <c r="D375" s="4">
        <f>D376</f>
        <v>5760.7</v>
      </c>
      <c r="E375" s="4">
        <f t="shared" ref="E375:F375" si="1001">E376</f>
        <v>0</v>
      </c>
      <c r="F375" s="4">
        <f t="shared" si="1001"/>
        <v>5760.7</v>
      </c>
      <c r="G375" s="4">
        <f>G376</f>
        <v>5760.7</v>
      </c>
      <c r="H375" s="4">
        <f t="shared" ref="H375" si="1002">H376</f>
        <v>0</v>
      </c>
      <c r="I375" s="4">
        <f t="shared" ref="I375" si="1003">I376</f>
        <v>5760.7</v>
      </c>
      <c r="J375" s="4">
        <f>J376</f>
        <v>0</v>
      </c>
      <c r="K375" s="4">
        <f t="shared" ref="K375" si="1004">K376</f>
        <v>0</v>
      </c>
      <c r="L375" s="4"/>
    </row>
    <row r="376" spans="1:12" s="161" customFormat="1" ht="15.75" outlineLevel="5" x14ac:dyDescent="0.25">
      <c r="A376" s="182" t="s">
        <v>489</v>
      </c>
      <c r="B376" s="10" t="s">
        <v>33</v>
      </c>
      <c r="C376" s="113" t="s">
        <v>34</v>
      </c>
      <c r="D376" s="7">
        <v>5760.7</v>
      </c>
      <c r="E376" s="7"/>
      <c r="F376" s="7">
        <f t="shared" ref="F376" si="1005">SUM(D376:E376)</f>
        <v>5760.7</v>
      </c>
      <c r="G376" s="7">
        <v>5760.7</v>
      </c>
      <c r="H376" s="7"/>
      <c r="I376" s="7">
        <f t="shared" ref="I376" si="1006">SUM(G376:H376)</f>
        <v>5760.7</v>
      </c>
      <c r="J376" s="7"/>
      <c r="K376" s="7"/>
      <c r="L376" s="7"/>
    </row>
    <row r="377" spans="1:12" s="161" customFormat="1" ht="31.5" outlineLevel="5" x14ac:dyDescent="0.25">
      <c r="A377" s="5" t="s">
        <v>490</v>
      </c>
      <c r="B377" s="5"/>
      <c r="C377" s="114" t="s">
        <v>802</v>
      </c>
      <c r="D377" s="4">
        <f>D378</f>
        <v>2200</v>
      </c>
      <c r="E377" s="4">
        <f t="shared" ref="E377:F377" si="1007">E378</f>
        <v>0</v>
      </c>
      <c r="F377" s="4">
        <f t="shared" si="1007"/>
        <v>2200</v>
      </c>
      <c r="G377" s="4">
        <f>G378</f>
        <v>2200</v>
      </c>
      <c r="H377" s="4">
        <f t="shared" ref="H377" si="1008">H378</f>
        <v>0</v>
      </c>
      <c r="I377" s="4">
        <f t="shared" ref="I377" si="1009">I378</f>
        <v>2200</v>
      </c>
      <c r="J377" s="4">
        <f>J378</f>
        <v>3000</v>
      </c>
      <c r="K377" s="4">
        <f t="shared" ref="K377" si="1010">K378</f>
        <v>0</v>
      </c>
      <c r="L377" s="4">
        <f t="shared" ref="L377" si="1011">L378</f>
        <v>3000</v>
      </c>
    </row>
    <row r="378" spans="1:12" s="161" customFormat="1" ht="15.75" outlineLevel="7" x14ac:dyDescent="0.25">
      <c r="A378" s="10" t="s">
        <v>490</v>
      </c>
      <c r="B378" s="10" t="s">
        <v>33</v>
      </c>
      <c r="C378" s="113" t="s">
        <v>34</v>
      </c>
      <c r="D378" s="7">
        <v>2200</v>
      </c>
      <c r="E378" s="7"/>
      <c r="F378" s="7">
        <f t="shared" ref="F378" si="1012">SUM(D378:E378)</f>
        <v>2200</v>
      </c>
      <c r="G378" s="7">
        <v>2200</v>
      </c>
      <c r="H378" s="7"/>
      <c r="I378" s="7">
        <f t="shared" ref="I378" si="1013">SUM(G378:H378)</f>
        <v>2200</v>
      </c>
      <c r="J378" s="7">
        <v>3000</v>
      </c>
      <c r="K378" s="7"/>
      <c r="L378" s="7">
        <f t="shared" ref="L378" si="1014">SUM(J378:K378)</f>
        <v>3000</v>
      </c>
    </row>
    <row r="379" spans="1:12" s="160" customFormat="1" ht="31.5" outlineLevel="5" x14ac:dyDescent="0.25">
      <c r="A379" s="5" t="s">
        <v>490</v>
      </c>
      <c r="B379" s="5"/>
      <c r="C379" s="114" t="s">
        <v>803</v>
      </c>
      <c r="D379" s="4">
        <f>D380</f>
        <v>6001.7</v>
      </c>
      <c r="E379" s="4">
        <f t="shared" ref="E379:F379" si="1015">E380</f>
        <v>0</v>
      </c>
      <c r="F379" s="4">
        <f t="shared" si="1015"/>
        <v>6001.7</v>
      </c>
      <c r="G379" s="4">
        <f>G380</f>
        <v>5749.3</v>
      </c>
      <c r="H379" s="4">
        <f t="shared" ref="H379" si="1016">H380</f>
        <v>0</v>
      </c>
      <c r="I379" s="4">
        <f t="shared" ref="I379" si="1017">I380</f>
        <v>5749.3</v>
      </c>
      <c r="J379" s="4">
        <f>J380</f>
        <v>0</v>
      </c>
      <c r="K379" s="4">
        <f t="shared" ref="K379" si="1018">K380</f>
        <v>0</v>
      </c>
      <c r="L379" s="4"/>
    </row>
    <row r="380" spans="1:12" s="160" customFormat="1" ht="15.75" outlineLevel="7" x14ac:dyDescent="0.25">
      <c r="A380" s="10" t="s">
        <v>490</v>
      </c>
      <c r="B380" s="10" t="s">
        <v>33</v>
      </c>
      <c r="C380" s="113" t="s">
        <v>34</v>
      </c>
      <c r="D380" s="7">
        <v>6001.7</v>
      </c>
      <c r="E380" s="7"/>
      <c r="F380" s="7">
        <f t="shared" ref="F380" si="1019">SUM(D380:E380)</f>
        <v>6001.7</v>
      </c>
      <c r="G380" s="7">
        <v>5749.3</v>
      </c>
      <c r="H380" s="7"/>
      <c r="I380" s="7">
        <f t="shared" ref="I380" si="1020">SUM(G380:H380)</f>
        <v>5749.3</v>
      </c>
      <c r="J380" s="7"/>
      <c r="K380" s="7"/>
      <c r="L380" s="7"/>
    </row>
    <row r="381" spans="1:12" s="160" customFormat="1" ht="31.5" outlineLevel="5" x14ac:dyDescent="0.25">
      <c r="A381" s="5" t="s">
        <v>490</v>
      </c>
      <c r="B381" s="5"/>
      <c r="C381" s="114" t="s">
        <v>804</v>
      </c>
      <c r="D381" s="4">
        <f>D382</f>
        <v>2000.6</v>
      </c>
      <c r="E381" s="4">
        <f t="shared" ref="E381:F381" si="1021">E382</f>
        <v>0</v>
      </c>
      <c r="F381" s="4">
        <f t="shared" si="1021"/>
        <v>2000.6</v>
      </c>
      <c r="G381" s="4">
        <f>G382</f>
        <v>1916.4</v>
      </c>
      <c r="H381" s="4">
        <f t="shared" ref="H381" si="1022">H382</f>
        <v>0</v>
      </c>
      <c r="I381" s="4">
        <f t="shared" ref="I381" si="1023">I382</f>
        <v>1916.4</v>
      </c>
      <c r="J381" s="4">
        <f>J382</f>
        <v>0</v>
      </c>
      <c r="K381" s="4">
        <f t="shared" ref="K381" si="1024">K382</f>
        <v>0</v>
      </c>
      <c r="L381" s="4"/>
    </row>
    <row r="382" spans="1:12" s="160" customFormat="1" ht="15.75" outlineLevel="7" x14ac:dyDescent="0.25">
      <c r="A382" s="10" t="s">
        <v>490</v>
      </c>
      <c r="B382" s="10" t="s">
        <v>33</v>
      </c>
      <c r="C382" s="113" t="s">
        <v>34</v>
      </c>
      <c r="D382" s="7">
        <v>2000.6</v>
      </c>
      <c r="E382" s="7"/>
      <c r="F382" s="7">
        <f t="shared" ref="F382" si="1025">SUM(D382:E382)</f>
        <v>2000.6</v>
      </c>
      <c r="G382" s="7">
        <v>1916.4</v>
      </c>
      <c r="H382" s="7"/>
      <c r="I382" s="7">
        <f t="shared" ref="I382" si="1026">SUM(G382:H382)</f>
        <v>1916.4</v>
      </c>
      <c r="J382" s="7"/>
      <c r="K382" s="7"/>
      <c r="L382" s="7"/>
    </row>
    <row r="383" spans="1:12" ht="47.25" outlineLevel="3" x14ac:dyDescent="0.25">
      <c r="A383" s="5" t="s">
        <v>44</v>
      </c>
      <c r="B383" s="5"/>
      <c r="C383" s="114" t="s">
        <v>45</v>
      </c>
      <c r="D383" s="4">
        <f>D384+D395+D407</f>
        <v>28439.53918</v>
      </c>
      <c r="E383" s="4">
        <f t="shared" ref="E383:F383" si="1027">E384+E395+E407</f>
        <v>-2.6</v>
      </c>
      <c r="F383" s="4">
        <f t="shared" si="1027"/>
        <v>28436.939179999998</v>
      </c>
      <c r="G383" s="4">
        <f t="shared" ref="G383:J383" si="1028">G384+G395+G407</f>
        <v>20623.920000000002</v>
      </c>
      <c r="H383" s="4">
        <f t="shared" ref="H383" si="1029">H384+H395+H407</f>
        <v>-2.6</v>
      </c>
      <c r="I383" s="4">
        <f t="shared" ref="I383" si="1030">I384+I395+I407</f>
        <v>20621.32</v>
      </c>
      <c r="J383" s="4">
        <f t="shared" si="1028"/>
        <v>18342.02</v>
      </c>
      <c r="K383" s="4">
        <f t="shared" ref="K383" si="1031">K384+K395+K407</f>
        <v>0</v>
      </c>
      <c r="L383" s="4">
        <f t="shared" ref="L383" si="1032">L384+L395+L407</f>
        <v>18342.02</v>
      </c>
    </row>
    <row r="384" spans="1:12" ht="31.5" outlineLevel="4" x14ac:dyDescent="0.25">
      <c r="A384" s="5" t="s">
        <v>333</v>
      </c>
      <c r="B384" s="5"/>
      <c r="C384" s="114" t="s">
        <v>334</v>
      </c>
      <c r="D384" s="4">
        <f>D385+D387+D389+D391+D393</f>
        <v>2913.2</v>
      </c>
      <c r="E384" s="4">
        <f t="shared" ref="E384:F384" si="1033">E385+E387+E389+E391+E393</f>
        <v>-2.6</v>
      </c>
      <c r="F384" s="4">
        <f t="shared" si="1033"/>
        <v>2910.6</v>
      </c>
      <c r="G384" s="4">
        <f t="shared" ref="G384:J384" si="1034">G385+G387+G389+G391+G393</f>
        <v>2713.2</v>
      </c>
      <c r="H384" s="4">
        <f t="shared" ref="H384" si="1035">H385+H387+H389+H391+H393</f>
        <v>-2.6</v>
      </c>
      <c r="I384" s="4">
        <f t="shared" ref="I384" si="1036">I385+I387+I389+I391+I393</f>
        <v>2710.6</v>
      </c>
      <c r="J384" s="4">
        <f t="shared" si="1034"/>
        <v>1810.6</v>
      </c>
      <c r="K384" s="4">
        <f t="shared" ref="K384" si="1037">K385+K387+K389+K391+K393</f>
        <v>0</v>
      </c>
      <c r="L384" s="4">
        <f t="shared" ref="L384" si="1038">L385+L387+L389+L391+L393</f>
        <v>1810.6</v>
      </c>
    </row>
    <row r="385" spans="1:12" ht="15.75" outlineLevel="5" x14ac:dyDescent="0.25">
      <c r="A385" s="5" t="s">
        <v>335</v>
      </c>
      <c r="B385" s="5"/>
      <c r="C385" s="114" t="s">
        <v>336</v>
      </c>
      <c r="D385" s="4">
        <f>D386</f>
        <v>11.4</v>
      </c>
      <c r="E385" s="4">
        <f t="shared" ref="E385:F385" si="1039">E386</f>
        <v>0</v>
      </c>
      <c r="F385" s="4">
        <f t="shared" si="1039"/>
        <v>11.4</v>
      </c>
      <c r="G385" s="4">
        <f>G386</f>
        <v>11.4</v>
      </c>
      <c r="H385" s="4">
        <f t="shared" ref="H385" si="1040">H386</f>
        <v>0</v>
      </c>
      <c r="I385" s="4">
        <f t="shared" ref="I385" si="1041">I386</f>
        <v>11.4</v>
      </c>
      <c r="J385" s="4">
        <f>J386</f>
        <v>10.6</v>
      </c>
      <c r="K385" s="4">
        <f t="shared" ref="K385" si="1042">K386</f>
        <v>0</v>
      </c>
      <c r="L385" s="4">
        <f t="shared" ref="L385" si="1043">L386</f>
        <v>10.6</v>
      </c>
    </row>
    <row r="386" spans="1:12" ht="31.5" outlineLevel="7" x14ac:dyDescent="0.25">
      <c r="A386" s="10" t="s">
        <v>335</v>
      </c>
      <c r="B386" s="10" t="s">
        <v>11</v>
      </c>
      <c r="C386" s="113" t="s">
        <v>12</v>
      </c>
      <c r="D386" s="7">
        <v>11.4</v>
      </c>
      <c r="E386" s="7"/>
      <c r="F386" s="7">
        <f t="shared" ref="F386" si="1044">SUM(D386:E386)</f>
        <v>11.4</v>
      </c>
      <c r="G386" s="7">
        <v>11.4</v>
      </c>
      <c r="H386" s="7"/>
      <c r="I386" s="7">
        <f t="shared" ref="I386" si="1045">SUM(G386:H386)</f>
        <v>11.4</v>
      </c>
      <c r="J386" s="7">
        <v>10.6</v>
      </c>
      <c r="K386" s="7"/>
      <c r="L386" s="7">
        <f t="shared" ref="L386" si="1046">SUM(J386:K386)</f>
        <v>10.6</v>
      </c>
    </row>
    <row r="387" spans="1:12" ht="47.25" outlineLevel="5" x14ac:dyDescent="0.25">
      <c r="A387" s="5" t="s">
        <v>337</v>
      </c>
      <c r="B387" s="5"/>
      <c r="C387" s="114" t="s">
        <v>338</v>
      </c>
      <c r="D387" s="4">
        <f>D388</f>
        <v>1000</v>
      </c>
      <c r="E387" s="4">
        <f t="shared" ref="E387:F387" si="1047">E388</f>
        <v>0</v>
      </c>
      <c r="F387" s="4">
        <f t="shared" si="1047"/>
        <v>1000</v>
      </c>
      <c r="G387" s="4">
        <f>G388</f>
        <v>800</v>
      </c>
      <c r="H387" s="4">
        <f t="shared" ref="H387" si="1048">H388</f>
        <v>0</v>
      </c>
      <c r="I387" s="4">
        <f t="shared" ref="I387" si="1049">I388</f>
        <v>800</v>
      </c>
      <c r="J387" s="4">
        <f>J388</f>
        <v>800</v>
      </c>
      <c r="K387" s="4">
        <f t="shared" ref="K387" si="1050">K388</f>
        <v>0</v>
      </c>
      <c r="L387" s="4">
        <f t="shared" ref="L387" si="1051">L388</f>
        <v>800</v>
      </c>
    </row>
    <row r="388" spans="1:12" ht="15.75" outlineLevel="7" x14ac:dyDescent="0.25">
      <c r="A388" s="10" t="s">
        <v>337</v>
      </c>
      <c r="B388" s="10" t="s">
        <v>33</v>
      </c>
      <c r="C388" s="113" t="s">
        <v>34</v>
      </c>
      <c r="D388" s="7">
        <v>1000</v>
      </c>
      <c r="E388" s="7"/>
      <c r="F388" s="7">
        <f t="shared" ref="F388" si="1052">SUM(D388:E388)</f>
        <v>1000</v>
      </c>
      <c r="G388" s="7">
        <v>800</v>
      </c>
      <c r="H388" s="7"/>
      <c r="I388" s="7">
        <f t="shared" ref="I388" si="1053">SUM(G388:H388)</f>
        <v>800</v>
      </c>
      <c r="J388" s="7">
        <v>800</v>
      </c>
      <c r="K388" s="7"/>
      <c r="L388" s="7">
        <f t="shared" ref="L388" si="1054">SUM(J388:K388)</f>
        <v>800</v>
      </c>
    </row>
    <row r="389" spans="1:12" ht="48" customHeight="1" outlineLevel="5" x14ac:dyDescent="0.25">
      <c r="A389" s="5" t="s">
        <v>807</v>
      </c>
      <c r="B389" s="5"/>
      <c r="C389" s="114" t="s">
        <v>808</v>
      </c>
      <c r="D389" s="4">
        <f>D390</f>
        <v>1000</v>
      </c>
      <c r="E389" s="4">
        <f t="shared" ref="E389:F389" si="1055">E390</f>
        <v>0</v>
      </c>
      <c r="F389" s="4">
        <f t="shared" si="1055"/>
        <v>1000</v>
      </c>
      <c r="G389" s="4">
        <f>G390</f>
        <v>1000</v>
      </c>
      <c r="H389" s="4">
        <f t="shared" ref="H389" si="1056">H390</f>
        <v>0</v>
      </c>
      <c r="I389" s="4">
        <f t="shared" ref="I389" si="1057">I390</f>
        <v>1000</v>
      </c>
      <c r="J389" s="4">
        <f>J390</f>
        <v>1000</v>
      </c>
      <c r="K389" s="4">
        <f t="shared" ref="K389" si="1058">K390</f>
        <v>0</v>
      </c>
      <c r="L389" s="4">
        <f t="shared" ref="L389" si="1059">L390</f>
        <v>1000</v>
      </c>
    </row>
    <row r="390" spans="1:12" ht="15.75" outlineLevel="7" x14ac:dyDescent="0.25">
      <c r="A390" s="10" t="s">
        <v>807</v>
      </c>
      <c r="B390" s="10" t="s">
        <v>33</v>
      </c>
      <c r="C390" s="113" t="s">
        <v>34</v>
      </c>
      <c r="D390" s="7">
        <v>1000</v>
      </c>
      <c r="E390" s="7"/>
      <c r="F390" s="7">
        <f t="shared" ref="F390" si="1060">SUM(D390:E390)</f>
        <v>1000</v>
      </c>
      <c r="G390" s="7">
        <v>1000</v>
      </c>
      <c r="H390" s="7"/>
      <c r="I390" s="7">
        <f t="shared" ref="I390" si="1061">SUM(G390:H390)</f>
        <v>1000</v>
      </c>
      <c r="J390" s="7">
        <v>1000</v>
      </c>
      <c r="K390" s="7"/>
      <c r="L390" s="7">
        <f t="shared" ref="L390" si="1062">SUM(J390:K390)</f>
        <v>1000</v>
      </c>
    </row>
    <row r="391" spans="1:12" ht="47.25" outlineLevel="5" x14ac:dyDescent="0.25">
      <c r="A391" s="5" t="s">
        <v>441</v>
      </c>
      <c r="B391" s="5"/>
      <c r="C391" s="114" t="s">
        <v>573</v>
      </c>
      <c r="D391" s="4">
        <f>D392</f>
        <v>300.60000000000002</v>
      </c>
      <c r="E391" s="4">
        <f t="shared" ref="E391:F391" si="1063">E392</f>
        <v>0</v>
      </c>
      <c r="F391" s="4">
        <f t="shared" si="1063"/>
        <v>300.60000000000002</v>
      </c>
      <c r="G391" s="4">
        <f>G392</f>
        <v>300.60000000000002</v>
      </c>
      <c r="H391" s="4">
        <f t="shared" ref="H391" si="1064">H392</f>
        <v>0</v>
      </c>
      <c r="I391" s="4">
        <f t="shared" ref="I391" si="1065">I392</f>
        <v>300.60000000000002</v>
      </c>
      <c r="J391" s="4">
        <f>J392</f>
        <v>0</v>
      </c>
      <c r="K391" s="4">
        <f t="shared" ref="K391" si="1066">K392</f>
        <v>0</v>
      </c>
      <c r="L391" s="4"/>
    </row>
    <row r="392" spans="1:12" ht="31.5" outlineLevel="7" x14ac:dyDescent="0.25">
      <c r="A392" s="10" t="s">
        <v>441</v>
      </c>
      <c r="B392" s="10" t="s">
        <v>92</v>
      </c>
      <c r="C392" s="113" t="s">
        <v>93</v>
      </c>
      <c r="D392" s="7">
        <v>300.60000000000002</v>
      </c>
      <c r="E392" s="7"/>
      <c r="F392" s="7">
        <f t="shared" ref="F392" si="1067">SUM(D392:E392)</f>
        <v>300.60000000000002</v>
      </c>
      <c r="G392" s="7">
        <v>300.60000000000002</v>
      </c>
      <c r="H392" s="7"/>
      <c r="I392" s="7">
        <f t="shared" ref="I392" si="1068">SUM(G392:H392)</f>
        <v>300.60000000000002</v>
      </c>
      <c r="J392" s="7"/>
      <c r="K392" s="7"/>
      <c r="L392" s="7"/>
    </row>
    <row r="393" spans="1:12" s="160" customFormat="1" ht="47.25" outlineLevel="5" x14ac:dyDescent="0.25">
      <c r="A393" s="5" t="s">
        <v>441</v>
      </c>
      <c r="B393" s="5"/>
      <c r="C393" s="114" t="s">
        <v>576</v>
      </c>
      <c r="D393" s="4">
        <f>D394</f>
        <v>601.20000000000005</v>
      </c>
      <c r="E393" s="4">
        <f t="shared" ref="E393:F393" si="1069">E394</f>
        <v>-2.6</v>
      </c>
      <c r="F393" s="4">
        <f t="shared" si="1069"/>
        <v>598.6</v>
      </c>
      <c r="G393" s="4">
        <f>G394</f>
        <v>601.20000000000005</v>
      </c>
      <c r="H393" s="4">
        <f t="shared" ref="H393" si="1070">H394</f>
        <v>-2.6</v>
      </c>
      <c r="I393" s="4">
        <f t="shared" ref="I393" si="1071">I394</f>
        <v>598.6</v>
      </c>
      <c r="J393" s="4">
        <f>J394</f>
        <v>0</v>
      </c>
      <c r="K393" s="4">
        <f t="shared" ref="K393" si="1072">K394</f>
        <v>0</v>
      </c>
      <c r="L393" s="4"/>
    </row>
    <row r="394" spans="1:12" s="160" customFormat="1" ht="31.5" outlineLevel="7" x14ac:dyDescent="0.25">
      <c r="A394" s="10" t="s">
        <v>441</v>
      </c>
      <c r="B394" s="10" t="s">
        <v>92</v>
      </c>
      <c r="C394" s="113" t="s">
        <v>93</v>
      </c>
      <c r="D394" s="7">
        <v>601.20000000000005</v>
      </c>
      <c r="E394" s="7">
        <v>-2.6</v>
      </c>
      <c r="F394" s="7">
        <f t="shared" ref="F394" si="1073">SUM(D394:E394)</f>
        <v>598.6</v>
      </c>
      <c r="G394" s="7">
        <v>601.20000000000005</v>
      </c>
      <c r="H394" s="7">
        <v>-2.6</v>
      </c>
      <c r="I394" s="7">
        <f t="shared" ref="I394" si="1074">SUM(G394:H394)</f>
        <v>598.6</v>
      </c>
      <c r="J394" s="7"/>
      <c r="K394" s="7"/>
      <c r="L394" s="7"/>
    </row>
    <row r="395" spans="1:12" ht="31.5" outlineLevel="4" x14ac:dyDescent="0.25">
      <c r="A395" s="5" t="s">
        <v>46</v>
      </c>
      <c r="B395" s="5"/>
      <c r="C395" s="114" t="s">
        <v>47</v>
      </c>
      <c r="D395" s="4">
        <f>D400+D402+D396+D398+D405</f>
        <v>23671.599999999999</v>
      </c>
      <c r="E395" s="4">
        <f t="shared" ref="E395:F395" si="1075">E400+E402+E396+E398+E405</f>
        <v>0</v>
      </c>
      <c r="F395" s="4">
        <f t="shared" si="1075"/>
        <v>23671.599999999999</v>
      </c>
      <c r="G395" s="4">
        <f t="shared" ref="G395:J395" si="1076">G400+G402+G396+G398+G405</f>
        <v>17552.400000000001</v>
      </c>
      <c r="H395" s="4">
        <f t="shared" ref="H395" si="1077">H400+H402+H396+H398+H405</f>
        <v>0</v>
      </c>
      <c r="I395" s="4">
        <f t="shared" ref="I395" si="1078">I400+I402+I396+I398+I405</f>
        <v>17552.400000000001</v>
      </c>
      <c r="J395" s="4">
        <f t="shared" si="1076"/>
        <v>16173.1</v>
      </c>
      <c r="K395" s="4">
        <f t="shared" ref="K395" si="1079">K400+K402+K396+K398+K405</f>
        <v>0</v>
      </c>
      <c r="L395" s="4">
        <f t="shared" ref="L395" si="1080">L400+L402+L396+L398+L405</f>
        <v>16173.1</v>
      </c>
    </row>
    <row r="396" spans="1:12" s="160" customFormat="1" ht="47.25" outlineLevel="5" x14ac:dyDescent="0.25">
      <c r="A396" s="5" t="s">
        <v>240</v>
      </c>
      <c r="B396" s="5"/>
      <c r="C396" s="114" t="s">
        <v>241</v>
      </c>
      <c r="D396" s="4">
        <f>D397</f>
        <v>485</v>
      </c>
      <c r="E396" s="4">
        <f t="shared" ref="E396:F396" si="1081">E397</f>
        <v>0</v>
      </c>
      <c r="F396" s="4">
        <f t="shared" si="1081"/>
        <v>485</v>
      </c>
      <c r="G396" s="4">
        <f>G397</f>
        <v>551</v>
      </c>
      <c r="H396" s="4">
        <f t="shared" ref="H396" si="1082">H397</f>
        <v>0</v>
      </c>
      <c r="I396" s="4">
        <f t="shared" ref="I396" si="1083">I397</f>
        <v>551</v>
      </c>
      <c r="J396" s="4">
        <f>J397</f>
        <v>591</v>
      </c>
      <c r="K396" s="4">
        <f t="shared" ref="K396" si="1084">K397</f>
        <v>0</v>
      </c>
      <c r="L396" s="4">
        <f t="shared" ref="L396" si="1085">L397</f>
        <v>591</v>
      </c>
    </row>
    <row r="397" spans="1:12" s="160" customFormat="1" ht="31.5" outlineLevel="7" x14ac:dyDescent="0.25">
      <c r="A397" s="10" t="s">
        <v>240</v>
      </c>
      <c r="B397" s="10" t="s">
        <v>11</v>
      </c>
      <c r="C397" s="113" t="s">
        <v>12</v>
      </c>
      <c r="D397" s="7">
        <v>485</v>
      </c>
      <c r="E397" s="7"/>
      <c r="F397" s="7">
        <f t="shared" ref="F397" si="1086">SUM(D397:E397)</f>
        <v>485</v>
      </c>
      <c r="G397" s="7">
        <v>551</v>
      </c>
      <c r="H397" s="7"/>
      <c r="I397" s="7">
        <f t="shared" ref="I397" si="1087">SUM(G397:H397)</f>
        <v>551</v>
      </c>
      <c r="J397" s="7">
        <v>591</v>
      </c>
      <c r="K397" s="7"/>
      <c r="L397" s="7">
        <f t="shared" ref="L397" si="1088">SUM(J397:K397)</f>
        <v>591</v>
      </c>
    </row>
    <row r="398" spans="1:12" s="160" customFormat="1" ht="82.5" customHeight="1" outlineLevel="5" x14ac:dyDescent="0.25">
      <c r="A398" s="5" t="s">
        <v>317</v>
      </c>
      <c r="B398" s="5"/>
      <c r="C398" s="112" t="s">
        <v>318</v>
      </c>
      <c r="D398" s="4">
        <f>D399</f>
        <v>6124.3</v>
      </c>
      <c r="E398" s="4">
        <f t="shared" ref="E398:F398" si="1089">E399</f>
        <v>0</v>
      </c>
      <c r="F398" s="4">
        <f t="shared" si="1089"/>
        <v>6124.3</v>
      </c>
      <c r="G398" s="4">
        <f>G399</f>
        <v>3062.1</v>
      </c>
      <c r="H398" s="4">
        <f t="shared" ref="H398" si="1090">H399</f>
        <v>0</v>
      </c>
      <c r="I398" s="4">
        <f t="shared" ref="I398" si="1091">I399</f>
        <v>3062.1</v>
      </c>
      <c r="J398" s="4">
        <f>J399</f>
        <v>3062.1</v>
      </c>
      <c r="K398" s="4">
        <f t="shared" ref="K398" si="1092">K399</f>
        <v>0</v>
      </c>
      <c r="L398" s="4">
        <f t="shared" ref="L398" si="1093">L399</f>
        <v>3062.1</v>
      </c>
    </row>
    <row r="399" spans="1:12" s="160" customFormat="1" ht="31.5" outlineLevel="7" x14ac:dyDescent="0.25">
      <c r="A399" s="10" t="s">
        <v>317</v>
      </c>
      <c r="B399" s="10" t="s">
        <v>143</v>
      </c>
      <c r="C399" s="113" t="s">
        <v>144</v>
      </c>
      <c r="D399" s="7">
        <v>6124.3</v>
      </c>
      <c r="E399" s="7"/>
      <c r="F399" s="7">
        <f t="shared" ref="F399" si="1094">SUM(D399:E399)</f>
        <v>6124.3</v>
      </c>
      <c r="G399" s="7">
        <v>3062.1</v>
      </c>
      <c r="H399" s="7"/>
      <c r="I399" s="7">
        <f t="shared" ref="I399" si="1095">SUM(G399:H399)</f>
        <v>3062.1</v>
      </c>
      <c r="J399" s="7">
        <v>3062.1</v>
      </c>
      <c r="K399" s="7"/>
      <c r="L399" s="7">
        <f t="shared" ref="L399" si="1096">SUM(J399:K399)</f>
        <v>3062.1</v>
      </c>
    </row>
    <row r="400" spans="1:12" s="160" customFormat="1" ht="63" outlineLevel="5" x14ac:dyDescent="0.25">
      <c r="A400" s="5" t="s">
        <v>48</v>
      </c>
      <c r="B400" s="5"/>
      <c r="C400" s="114" t="s">
        <v>49</v>
      </c>
      <c r="D400" s="4">
        <f>D401</f>
        <v>264</v>
      </c>
      <c r="E400" s="4">
        <f t="shared" ref="E400:F400" si="1097">E401</f>
        <v>0</v>
      </c>
      <c r="F400" s="4">
        <f t="shared" si="1097"/>
        <v>264</v>
      </c>
      <c r="G400" s="4">
        <f>G401</f>
        <v>271.5</v>
      </c>
      <c r="H400" s="4">
        <f t="shared" ref="H400" si="1098">H401</f>
        <v>0</v>
      </c>
      <c r="I400" s="4">
        <f t="shared" ref="I400" si="1099">I401</f>
        <v>271.5</v>
      </c>
      <c r="J400" s="4">
        <f>J401</f>
        <v>271.5</v>
      </c>
      <c r="K400" s="4">
        <f t="shared" ref="K400" si="1100">K401</f>
        <v>0</v>
      </c>
      <c r="L400" s="4">
        <f t="shared" ref="L400" si="1101">L401</f>
        <v>271.5</v>
      </c>
    </row>
    <row r="401" spans="1:12" s="160" customFormat="1" ht="47.25" outlineLevel="7" x14ac:dyDescent="0.25">
      <c r="A401" s="10" t="s">
        <v>48</v>
      </c>
      <c r="B401" s="10" t="s">
        <v>8</v>
      </c>
      <c r="C401" s="113" t="s">
        <v>9</v>
      </c>
      <c r="D401" s="7">
        <v>264</v>
      </c>
      <c r="E401" s="7"/>
      <c r="F401" s="7">
        <f t="shared" ref="F401" si="1102">SUM(D401:E401)</f>
        <v>264</v>
      </c>
      <c r="G401" s="7">
        <v>271.5</v>
      </c>
      <c r="H401" s="7"/>
      <c r="I401" s="7">
        <f t="shared" ref="I401" si="1103">SUM(G401:H401)</f>
        <v>271.5</v>
      </c>
      <c r="J401" s="7">
        <v>271.5</v>
      </c>
      <c r="K401" s="7"/>
      <c r="L401" s="7">
        <f t="shared" ref="L401" si="1104">SUM(J401:K401)</f>
        <v>271.5</v>
      </c>
    </row>
    <row r="402" spans="1:12" s="160" customFormat="1" ht="47.25" outlineLevel="5" x14ac:dyDescent="0.25">
      <c r="A402" s="5" t="s">
        <v>50</v>
      </c>
      <c r="B402" s="5"/>
      <c r="C402" s="114" t="s">
        <v>51</v>
      </c>
      <c r="D402" s="4">
        <f>D403+D404</f>
        <v>7611.9000000000005</v>
      </c>
      <c r="E402" s="4">
        <f t="shared" ref="E402:F402" si="1105">E403+E404</f>
        <v>0</v>
      </c>
      <c r="F402" s="4">
        <f t="shared" si="1105"/>
        <v>7611.9000000000005</v>
      </c>
      <c r="G402" s="4">
        <f t="shared" ref="G402:J402" si="1106">G403+G404</f>
        <v>1419.2</v>
      </c>
      <c r="H402" s="4">
        <f t="shared" ref="H402" si="1107">H403+H404</f>
        <v>0</v>
      </c>
      <c r="I402" s="4">
        <f t="shared" ref="I402" si="1108">I403+I404</f>
        <v>1419.2</v>
      </c>
      <c r="J402" s="4">
        <f t="shared" si="1106"/>
        <v>0</v>
      </c>
      <c r="K402" s="4">
        <f t="shared" ref="K402" si="1109">K403+K404</f>
        <v>0</v>
      </c>
      <c r="L402" s="4"/>
    </row>
    <row r="403" spans="1:12" s="160" customFormat="1" ht="47.25" outlineLevel="7" x14ac:dyDescent="0.25">
      <c r="A403" s="10" t="s">
        <v>50</v>
      </c>
      <c r="B403" s="10" t="s">
        <v>8</v>
      </c>
      <c r="C403" s="113" t="s">
        <v>9</v>
      </c>
      <c r="D403" s="7">
        <v>75.3</v>
      </c>
      <c r="E403" s="7"/>
      <c r="F403" s="7">
        <f t="shared" ref="F403:F404" si="1110">SUM(D403:E403)</f>
        <v>75.3</v>
      </c>
      <c r="G403" s="7">
        <v>14</v>
      </c>
      <c r="H403" s="7"/>
      <c r="I403" s="7">
        <f t="shared" ref="I403:I404" si="1111">SUM(G403:H403)</f>
        <v>14</v>
      </c>
      <c r="J403" s="7"/>
      <c r="K403" s="7"/>
      <c r="L403" s="7"/>
    </row>
    <row r="404" spans="1:12" s="160" customFormat="1" ht="15.75" outlineLevel="7" x14ac:dyDescent="0.25">
      <c r="A404" s="10" t="s">
        <v>50</v>
      </c>
      <c r="B404" s="10" t="s">
        <v>33</v>
      </c>
      <c r="C404" s="113" t="s">
        <v>34</v>
      </c>
      <c r="D404" s="7">
        <v>7536.6</v>
      </c>
      <c r="E404" s="7"/>
      <c r="F404" s="7">
        <f t="shared" si="1110"/>
        <v>7536.6</v>
      </c>
      <c r="G404" s="7">
        <v>1405.2</v>
      </c>
      <c r="H404" s="7"/>
      <c r="I404" s="7">
        <f t="shared" si="1111"/>
        <v>1405.2</v>
      </c>
      <c r="J404" s="7"/>
      <c r="K404" s="7"/>
      <c r="L404" s="7"/>
    </row>
    <row r="405" spans="1:12" s="160" customFormat="1" ht="47.25" outlineLevel="5" x14ac:dyDescent="0.25">
      <c r="A405" s="5" t="s">
        <v>798</v>
      </c>
      <c r="B405" s="5"/>
      <c r="C405" s="112" t="s">
        <v>575</v>
      </c>
      <c r="D405" s="4">
        <f>D406</f>
        <v>9186.4</v>
      </c>
      <c r="E405" s="4">
        <f t="shared" ref="E405:F405" si="1112">E406</f>
        <v>0</v>
      </c>
      <c r="F405" s="4">
        <f t="shared" si="1112"/>
        <v>9186.4</v>
      </c>
      <c r="G405" s="4">
        <f>G406</f>
        <v>12248.6</v>
      </c>
      <c r="H405" s="4">
        <f t="shared" ref="H405" si="1113">H406</f>
        <v>0</v>
      </c>
      <c r="I405" s="4">
        <f t="shared" ref="I405" si="1114">I406</f>
        <v>12248.6</v>
      </c>
      <c r="J405" s="4">
        <f>J406</f>
        <v>12248.5</v>
      </c>
      <c r="K405" s="4">
        <f t="shared" ref="K405" si="1115">K406</f>
        <v>0</v>
      </c>
      <c r="L405" s="4">
        <f t="shared" ref="L405" si="1116">L406</f>
        <v>12248.5</v>
      </c>
    </row>
    <row r="406" spans="1:12" s="160" customFormat="1" ht="31.5" outlineLevel="7" x14ac:dyDescent="0.25">
      <c r="A406" s="10" t="s">
        <v>798</v>
      </c>
      <c r="B406" s="10" t="s">
        <v>143</v>
      </c>
      <c r="C406" s="113" t="s">
        <v>144</v>
      </c>
      <c r="D406" s="7">
        <v>9186.4</v>
      </c>
      <c r="E406" s="7"/>
      <c r="F406" s="7">
        <f t="shared" ref="F406" si="1117">SUM(D406:E406)</f>
        <v>9186.4</v>
      </c>
      <c r="G406" s="7">
        <v>12248.6</v>
      </c>
      <c r="H406" s="7"/>
      <c r="I406" s="7">
        <f t="shared" ref="I406" si="1118">SUM(G406:H406)</f>
        <v>12248.6</v>
      </c>
      <c r="J406" s="7">
        <v>12248.5</v>
      </c>
      <c r="K406" s="7"/>
      <c r="L406" s="7">
        <f t="shared" ref="L406" si="1119">SUM(J406:K406)</f>
        <v>12248.5</v>
      </c>
    </row>
    <row r="407" spans="1:12" ht="18" customHeight="1" outlineLevel="4" x14ac:dyDescent="0.25">
      <c r="A407" s="5" t="s">
        <v>313</v>
      </c>
      <c r="B407" s="5"/>
      <c r="C407" s="114" t="s">
        <v>252</v>
      </c>
      <c r="D407" s="4">
        <f>D408+D410</f>
        <v>1854.73918</v>
      </c>
      <c r="E407" s="4">
        <f t="shared" ref="E407:F407" si="1120">E408+E410</f>
        <v>0</v>
      </c>
      <c r="F407" s="4">
        <f t="shared" si="1120"/>
        <v>1854.73918</v>
      </c>
      <c r="G407" s="4">
        <f>G408+G410</f>
        <v>358.32</v>
      </c>
      <c r="H407" s="4">
        <f t="shared" ref="H407" si="1121">H408+H410</f>
        <v>0</v>
      </c>
      <c r="I407" s="4">
        <f t="shared" ref="I407" si="1122">I408+I410</f>
        <v>358.32</v>
      </c>
      <c r="J407" s="4">
        <f>J408+J410</f>
        <v>358.32</v>
      </c>
      <c r="K407" s="4">
        <f t="shared" ref="K407" si="1123">K408+K410</f>
        <v>0</v>
      </c>
      <c r="L407" s="4">
        <f t="shared" ref="L407" si="1124">L408+L410</f>
        <v>358.32</v>
      </c>
    </row>
    <row r="408" spans="1:12" ht="63" outlineLevel="5" x14ac:dyDescent="0.25">
      <c r="A408" s="5" t="s">
        <v>314</v>
      </c>
      <c r="B408" s="5"/>
      <c r="C408" s="114" t="s">
        <v>571</v>
      </c>
      <c r="D408" s="4">
        <f>D409</f>
        <v>134.83918</v>
      </c>
      <c r="E408" s="4">
        <f t="shared" ref="E408:F408" si="1125">E409</f>
        <v>0</v>
      </c>
      <c r="F408" s="4">
        <f t="shared" si="1125"/>
        <v>134.83918</v>
      </c>
      <c r="G408" s="4">
        <f>G409</f>
        <v>358.32</v>
      </c>
      <c r="H408" s="4">
        <f t="shared" ref="H408" si="1126">H409</f>
        <v>0</v>
      </c>
      <c r="I408" s="4">
        <f t="shared" ref="I408" si="1127">I409</f>
        <v>358.32</v>
      </c>
      <c r="J408" s="4">
        <f>J409</f>
        <v>358.32</v>
      </c>
      <c r="K408" s="4">
        <f t="shared" ref="K408" si="1128">K409</f>
        <v>0</v>
      </c>
      <c r="L408" s="4">
        <f t="shared" ref="L408" si="1129">L409</f>
        <v>358.32</v>
      </c>
    </row>
    <row r="409" spans="1:12" ht="15.75" outlineLevel="7" x14ac:dyDescent="0.25">
      <c r="A409" s="10" t="s">
        <v>314</v>
      </c>
      <c r="B409" s="10" t="s">
        <v>33</v>
      </c>
      <c r="C409" s="113" t="s">
        <v>34</v>
      </c>
      <c r="D409" s="102">
        <v>134.83918</v>
      </c>
      <c r="E409" s="7"/>
      <c r="F409" s="7">
        <f t="shared" ref="F409" si="1130">SUM(D409:E409)</f>
        <v>134.83918</v>
      </c>
      <c r="G409" s="102">
        <v>358.32</v>
      </c>
      <c r="H409" s="7"/>
      <c r="I409" s="7">
        <f t="shared" ref="I409" si="1131">SUM(G409:H409)</f>
        <v>358.32</v>
      </c>
      <c r="J409" s="102">
        <v>358.32</v>
      </c>
      <c r="K409" s="7"/>
      <c r="L409" s="7">
        <f t="shared" ref="L409" si="1132">SUM(J409:K409)</f>
        <v>358.32</v>
      </c>
    </row>
    <row r="410" spans="1:12" s="160" customFormat="1" ht="63" outlineLevel="5" x14ac:dyDescent="0.25">
      <c r="A410" s="5" t="s">
        <v>314</v>
      </c>
      <c r="B410" s="5"/>
      <c r="C410" s="114" t="s">
        <v>584</v>
      </c>
      <c r="D410" s="4">
        <f>D411</f>
        <v>1719.9</v>
      </c>
      <c r="E410" s="4">
        <f t="shared" ref="E410:F410" si="1133">E411</f>
        <v>0</v>
      </c>
      <c r="F410" s="4">
        <f t="shared" si="1133"/>
        <v>1719.9</v>
      </c>
      <c r="G410" s="4">
        <f>G411</f>
        <v>0</v>
      </c>
      <c r="H410" s="4">
        <f t="shared" ref="H410" si="1134">H411</f>
        <v>0</v>
      </c>
      <c r="I410" s="4"/>
      <c r="J410" s="4">
        <f>J411</f>
        <v>0</v>
      </c>
      <c r="K410" s="4">
        <f t="shared" ref="K410" si="1135">K411</f>
        <v>0</v>
      </c>
      <c r="L410" s="4"/>
    </row>
    <row r="411" spans="1:12" s="160" customFormat="1" ht="15.75" outlineLevel="7" x14ac:dyDescent="0.25">
      <c r="A411" s="10" t="s">
        <v>314</v>
      </c>
      <c r="B411" s="10" t="s">
        <v>33</v>
      </c>
      <c r="C411" s="113" t="s">
        <v>34</v>
      </c>
      <c r="D411" s="7">
        <v>1719.9</v>
      </c>
      <c r="E411" s="7"/>
      <c r="F411" s="7">
        <f t="shared" ref="F411" si="1136">SUM(D411:E411)</f>
        <v>1719.9</v>
      </c>
      <c r="G411" s="7"/>
      <c r="H411" s="7"/>
      <c r="I411" s="7"/>
      <c r="J411" s="7"/>
      <c r="K411" s="7"/>
      <c r="L411" s="7"/>
    </row>
    <row r="412" spans="1:12" ht="15.75" outlineLevel="3" x14ac:dyDescent="0.25">
      <c r="A412" s="5" t="s">
        <v>339</v>
      </c>
      <c r="B412" s="5"/>
      <c r="C412" s="114" t="s">
        <v>340</v>
      </c>
      <c r="D412" s="4">
        <f t="shared" ref="D412:L414" si="1137">D413</f>
        <v>600</v>
      </c>
      <c r="E412" s="4">
        <f t="shared" si="1137"/>
        <v>0</v>
      </c>
      <c r="F412" s="4">
        <f t="shared" si="1137"/>
        <v>600</v>
      </c>
      <c r="G412" s="4">
        <f t="shared" si="1137"/>
        <v>600</v>
      </c>
      <c r="H412" s="4">
        <f t="shared" si="1137"/>
        <v>0</v>
      </c>
      <c r="I412" s="4">
        <f t="shared" si="1137"/>
        <v>600</v>
      </c>
      <c r="J412" s="4">
        <f t="shared" si="1137"/>
        <v>600</v>
      </c>
      <c r="K412" s="4">
        <f t="shared" si="1137"/>
        <v>0</v>
      </c>
      <c r="L412" s="4">
        <f t="shared" si="1137"/>
        <v>600</v>
      </c>
    </row>
    <row r="413" spans="1:12" ht="31.5" outlineLevel="4" x14ac:dyDescent="0.25">
      <c r="A413" s="5" t="s">
        <v>341</v>
      </c>
      <c r="B413" s="5"/>
      <c r="C413" s="114" t="s">
        <v>342</v>
      </c>
      <c r="D413" s="4">
        <f t="shared" si="1137"/>
        <v>600</v>
      </c>
      <c r="E413" s="4">
        <f t="shared" si="1137"/>
        <v>0</v>
      </c>
      <c r="F413" s="4">
        <f t="shared" si="1137"/>
        <v>600</v>
      </c>
      <c r="G413" s="4">
        <f t="shared" si="1137"/>
        <v>600</v>
      </c>
      <c r="H413" s="4">
        <f t="shared" si="1137"/>
        <v>0</v>
      </c>
      <c r="I413" s="4">
        <f t="shared" si="1137"/>
        <v>600</v>
      </c>
      <c r="J413" s="4">
        <f t="shared" si="1137"/>
        <v>600</v>
      </c>
      <c r="K413" s="4">
        <f t="shared" si="1137"/>
        <v>0</v>
      </c>
      <c r="L413" s="4">
        <f t="shared" si="1137"/>
        <v>600</v>
      </c>
    </row>
    <row r="414" spans="1:12" ht="31.5" outlineLevel="5" x14ac:dyDescent="0.25">
      <c r="A414" s="5" t="s">
        <v>343</v>
      </c>
      <c r="B414" s="5"/>
      <c r="C414" s="114" t="s">
        <v>344</v>
      </c>
      <c r="D414" s="4">
        <f t="shared" si="1137"/>
        <v>600</v>
      </c>
      <c r="E414" s="4">
        <f t="shared" si="1137"/>
        <v>0</v>
      </c>
      <c r="F414" s="4">
        <f t="shared" si="1137"/>
        <v>600</v>
      </c>
      <c r="G414" s="4">
        <f t="shared" si="1137"/>
        <v>600</v>
      </c>
      <c r="H414" s="4">
        <f t="shared" si="1137"/>
        <v>0</v>
      </c>
      <c r="I414" s="4">
        <f t="shared" si="1137"/>
        <v>600</v>
      </c>
      <c r="J414" s="4">
        <f t="shared" si="1137"/>
        <v>600</v>
      </c>
      <c r="K414" s="4">
        <f t="shared" si="1137"/>
        <v>0</v>
      </c>
      <c r="L414" s="4">
        <f t="shared" si="1137"/>
        <v>600</v>
      </c>
    </row>
    <row r="415" spans="1:12" ht="15.75" outlineLevel="7" x14ac:dyDescent="0.25">
      <c r="A415" s="10" t="s">
        <v>343</v>
      </c>
      <c r="B415" s="10" t="s">
        <v>33</v>
      </c>
      <c r="C415" s="113" t="s">
        <v>34</v>
      </c>
      <c r="D415" s="7">
        <v>600</v>
      </c>
      <c r="E415" s="7"/>
      <c r="F415" s="7">
        <f t="shared" ref="F415" si="1138">SUM(D415:E415)</f>
        <v>600</v>
      </c>
      <c r="G415" s="7">
        <v>600</v>
      </c>
      <c r="H415" s="7"/>
      <c r="I415" s="7">
        <f t="shared" ref="I415" si="1139">SUM(G415:H415)</f>
        <v>600</v>
      </c>
      <c r="J415" s="7">
        <v>600</v>
      </c>
      <c r="K415" s="7"/>
      <c r="L415" s="7">
        <f t="shared" ref="L415" si="1140">SUM(J415:K415)</f>
        <v>600</v>
      </c>
    </row>
    <row r="416" spans="1:12" ht="31.5" outlineLevel="2" x14ac:dyDescent="0.25">
      <c r="A416" s="5" t="s">
        <v>52</v>
      </c>
      <c r="B416" s="5"/>
      <c r="C416" s="114" t="s">
        <v>53</v>
      </c>
      <c r="D416" s="4">
        <f>D417+D422</f>
        <v>298834.39999999997</v>
      </c>
      <c r="E416" s="4">
        <f t="shared" ref="E416:F416" si="1141">E417+E422</f>
        <v>15.5</v>
      </c>
      <c r="F416" s="4">
        <f t="shared" si="1141"/>
        <v>298849.89999999997</v>
      </c>
      <c r="G416" s="4">
        <f t="shared" ref="G416:J416" si="1142">G417+G422</f>
        <v>280638.8</v>
      </c>
      <c r="H416" s="4">
        <f t="shared" ref="H416" si="1143">H417+H422</f>
        <v>30.9</v>
      </c>
      <c r="I416" s="4">
        <f t="shared" ref="I416" si="1144">I417+I422</f>
        <v>280669.69999999995</v>
      </c>
      <c r="J416" s="4">
        <f t="shared" si="1142"/>
        <v>280226.09999999998</v>
      </c>
      <c r="K416" s="4">
        <f t="shared" ref="K416" si="1145">K417+K422</f>
        <v>30.7</v>
      </c>
      <c r="L416" s="4">
        <f t="shared" ref="L416" si="1146">L417+L422</f>
        <v>280256.79999999993</v>
      </c>
    </row>
    <row r="417" spans="1:12" ht="31.5" outlineLevel="2" x14ac:dyDescent="0.25">
      <c r="A417" s="5" t="s">
        <v>98</v>
      </c>
      <c r="B417" s="5"/>
      <c r="C417" s="114" t="s">
        <v>99</v>
      </c>
      <c r="D417" s="4">
        <f>D418</f>
        <v>1327.7</v>
      </c>
      <c r="E417" s="4">
        <f t="shared" ref="E417:F418" si="1147">E418</f>
        <v>0</v>
      </c>
      <c r="F417" s="4">
        <f t="shared" si="1147"/>
        <v>1327.7</v>
      </c>
      <c r="G417" s="4">
        <f t="shared" ref="G417:J417" si="1148">G418</f>
        <v>1169.5</v>
      </c>
      <c r="H417" s="4">
        <f t="shared" ref="H417:H418" si="1149">H418</f>
        <v>0</v>
      </c>
      <c r="I417" s="4">
        <f t="shared" ref="I417:I418" si="1150">I418</f>
        <v>1169.5</v>
      </c>
      <c r="J417" s="4">
        <f t="shared" si="1148"/>
        <v>1169.5</v>
      </c>
      <c r="K417" s="4">
        <f t="shared" ref="K417:K418" si="1151">K418</f>
        <v>0</v>
      </c>
      <c r="L417" s="4">
        <f t="shared" ref="L417:L418" si="1152">L418</f>
        <v>1169.5</v>
      </c>
    </row>
    <row r="418" spans="1:12" ht="47.25" outlineLevel="4" x14ac:dyDescent="0.25">
      <c r="A418" s="5" t="s">
        <v>100</v>
      </c>
      <c r="B418" s="5"/>
      <c r="C418" s="114" t="s">
        <v>101</v>
      </c>
      <c r="D418" s="4">
        <f>D419</f>
        <v>1327.7</v>
      </c>
      <c r="E418" s="4">
        <f t="shared" si="1147"/>
        <v>0</v>
      </c>
      <c r="F418" s="4">
        <f t="shared" si="1147"/>
        <v>1327.7</v>
      </c>
      <c r="G418" s="4">
        <f>G419</f>
        <v>1169.5</v>
      </c>
      <c r="H418" s="4">
        <f t="shared" si="1149"/>
        <v>0</v>
      </c>
      <c r="I418" s="4">
        <f t="shared" si="1150"/>
        <v>1169.5</v>
      </c>
      <c r="J418" s="4">
        <f>J419</f>
        <v>1169.5</v>
      </c>
      <c r="K418" s="4">
        <f t="shared" si="1151"/>
        <v>0</v>
      </c>
      <c r="L418" s="4">
        <f t="shared" si="1152"/>
        <v>1169.5</v>
      </c>
    </row>
    <row r="419" spans="1:12" ht="15.75" outlineLevel="5" x14ac:dyDescent="0.25">
      <c r="A419" s="5" t="s">
        <v>102</v>
      </c>
      <c r="B419" s="5"/>
      <c r="C419" s="114" t="s">
        <v>103</v>
      </c>
      <c r="D419" s="4">
        <f>D420+D421</f>
        <v>1327.7</v>
      </c>
      <c r="E419" s="4">
        <f t="shared" ref="E419:F419" si="1153">E420+E421</f>
        <v>0</v>
      </c>
      <c r="F419" s="4">
        <f t="shared" si="1153"/>
        <v>1327.7</v>
      </c>
      <c r="G419" s="4">
        <f>G420+G421</f>
        <v>1169.5</v>
      </c>
      <c r="H419" s="4">
        <f t="shared" ref="H419" si="1154">H420+H421</f>
        <v>0</v>
      </c>
      <c r="I419" s="4">
        <f t="shared" ref="I419" si="1155">I420+I421</f>
        <v>1169.5</v>
      </c>
      <c r="J419" s="4">
        <f>J420+J421</f>
        <v>1169.5</v>
      </c>
      <c r="K419" s="4">
        <f t="shared" ref="K419" si="1156">K420+K421</f>
        <v>0</v>
      </c>
      <c r="L419" s="4">
        <f t="shared" ref="L419" si="1157">L420+L421</f>
        <v>1169.5</v>
      </c>
    </row>
    <row r="420" spans="1:12" ht="47.25" outlineLevel="7" x14ac:dyDescent="0.25">
      <c r="A420" s="10" t="s">
        <v>102</v>
      </c>
      <c r="B420" s="10" t="s">
        <v>8</v>
      </c>
      <c r="C420" s="113" t="s">
        <v>9</v>
      </c>
      <c r="D420" s="7">
        <v>252.4</v>
      </c>
      <c r="E420" s="7"/>
      <c r="F420" s="7">
        <f t="shared" ref="F420:F421" si="1158">SUM(D420:E420)</f>
        <v>252.4</v>
      </c>
      <c r="G420" s="7">
        <v>252.4</v>
      </c>
      <c r="H420" s="7"/>
      <c r="I420" s="7">
        <f t="shared" ref="I420:I421" si="1159">SUM(G420:H420)</f>
        <v>252.4</v>
      </c>
      <c r="J420" s="7">
        <v>252.4</v>
      </c>
      <c r="K420" s="7"/>
      <c r="L420" s="7">
        <f t="shared" ref="L420:L421" si="1160">SUM(J420:K420)</f>
        <v>252.4</v>
      </c>
    </row>
    <row r="421" spans="1:12" ht="31.5" outlineLevel="7" x14ac:dyDescent="0.25">
      <c r="A421" s="10" t="s">
        <v>102</v>
      </c>
      <c r="B421" s="10" t="s">
        <v>11</v>
      </c>
      <c r="C421" s="113" t="s">
        <v>12</v>
      </c>
      <c r="D421" s="7">
        <v>1075.3</v>
      </c>
      <c r="E421" s="7"/>
      <c r="F421" s="7">
        <f t="shared" si="1158"/>
        <v>1075.3</v>
      </c>
      <c r="G421" s="7">
        <v>917.1</v>
      </c>
      <c r="H421" s="7"/>
      <c r="I421" s="7">
        <f t="shared" si="1159"/>
        <v>917.1</v>
      </c>
      <c r="J421" s="7">
        <v>917.1</v>
      </c>
      <c r="K421" s="7"/>
      <c r="L421" s="7">
        <f t="shared" si="1160"/>
        <v>917.1</v>
      </c>
    </row>
    <row r="422" spans="1:12" ht="47.25" outlineLevel="3" x14ac:dyDescent="0.25">
      <c r="A422" s="5" t="s">
        <v>54</v>
      </c>
      <c r="B422" s="5"/>
      <c r="C422" s="114" t="s">
        <v>55</v>
      </c>
      <c r="D422" s="4">
        <f>D423+D457+D464</f>
        <v>297506.69999999995</v>
      </c>
      <c r="E422" s="4">
        <f t="shared" ref="E422:F422" si="1161">E423+E457+E464</f>
        <v>15.5</v>
      </c>
      <c r="F422" s="4">
        <f t="shared" si="1161"/>
        <v>297522.19999999995</v>
      </c>
      <c r="G422" s="4">
        <f t="shared" ref="G422:J422" si="1162">G423+G457+G464</f>
        <v>279469.3</v>
      </c>
      <c r="H422" s="4">
        <f t="shared" ref="H422" si="1163">H423+H457+H464</f>
        <v>30.9</v>
      </c>
      <c r="I422" s="4">
        <f t="shared" ref="I422" si="1164">I423+I457+I464</f>
        <v>279500.19999999995</v>
      </c>
      <c r="J422" s="4">
        <f t="shared" si="1162"/>
        <v>279056.59999999998</v>
      </c>
      <c r="K422" s="4">
        <f t="shared" ref="K422" si="1165">K423+K457+K464</f>
        <v>30.7</v>
      </c>
      <c r="L422" s="4">
        <f t="shared" ref="L422" si="1166">L423+L457+L464</f>
        <v>279087.29999999993</v>
      </c>
    </row>
    <row r="423" spans="1:12" ht="31.5" outlineLevel="4" x14ac:dyDescent="0.25">
      <c r="A423" s="5" t="s">
        <v>56</v>
      </c>
      <c r="B423" s="5"/>
      <c r="C423" s="114" t="s">
        <v>57</v>
      </c>
      <c r="D423" s="4">
        <f>D424+D430+D438+D442+D444+D447+D450+D428+D432+D434+D436+D440+D452+D454</f>
        <v>141468.19999999995</v>
      </c>
      <c r="E423" s="4">
        <f t="shared" ref="E423:F423" si="1167">E424+E430+E438+E442+E444+E447+E450+E428+E432+E434+E436+E440+E452+E454</f>
        <v>15.5</v>
      </c>
      <c r="F423" s="4">
        <f t="shared" si="1167"/>
        <v>141483.69999999995</v>
      </c>
      <c r="G423" s="4">
        <f t="shared" ref="G423:J423" si="1168">G424+G430+G438+G442+G444+G447+G450+G428+G432+G434+G436+G440+G452+G454</f>
        <v>134635.4</v>
      </c>
      <c r="H423" s="4">
        <f t="shared" ref="H423" si="1169">H424+H430+H438+H442+H444+H447+H450+H428+H432+H434+H436+H440+H452+H454</f>
        <v>30.9</v>
      </c>
      <c r="I423" s="4">
        <f t="shared" ref="I423" si="1170">I424+I430+I438+I442+I444+I447+I450+I428+I432+I434+I436+I440+I452+I454</f>
        <v>134666.29999999999</v>
      </c>
      <c r="J423" s="4">
        <f t="shared" si="1168"/>
        <v>134635.4</v>
      </c>
      <c r="K423" s="4">
        <f t="shared" ref="K423" si="1171">K424+K430+K438+K442+K444+K447+K450+K428+K432+K434+K436+K440+K452+K454</f>
        <v>30.7</v>
      </c>
      <c r="L423" s="4">
        <f t="shared" ref="L423" si="1172">L424+L430+L438+L442+L444+L447+L450+L428+L432+L434+L436+L440+L452+L454</f>
        <v>134666.09999999998</v>
      </c>
    </row>
    <row r="424" spans="1:12" ht="15.75" outlineLevel="5" x14ac:dyDescent="0.25">
      <c r="A424" s="5" t="s">
        <v>58</v>
      </c>
      <c r="B424" s="5"/>
      <c r="C424" s="114" t="s">
        <v>59</v>
      </c>
      <c r="D424" s="4">
        <f>D425+D426+D427</f>
        <v>102638.2</v>
      </c>
      <c r="E424" s="4">
        <f t="shared" ref="E424:F424" si="1173">E425+E426+E427</f>
        <v>0</v>
      </c>
      <c r="F424" s="4">
        <f t="shared" si="1173"/>
        <v>102638.2</v>
      </c>
      <c r="G424" s="4">
        <f>G425+G426+G427</f>
        <v>96622.8</v>
      </c>
      <c r="H424" s="4">
        <f t="shared" ref="H424" si="1174">H425+H426+H427</f>
        <v>0</v>
      </c>
      <c r="I424" s="4">
        <f t="shared" ref="I424" si="1175">I425+I426+I427</f>
        <v>96622.8</v>
      </c>
      <c r="J424" s="4">
        <f>J425+J426+J427</f>
        <v>96622.8</v>
      </c>
      <c r="K424" s="4">
        <f t="shared" ref="K424" si="1176">K425+K426+K427</f>
        <v>0</v>
      </c>
      <c r="L424" s="4">
        <f t="shared" ref="L424" si="1177">L425+L426+L427</f>
        <v>96622.8</v>
      </c>
    </row>
    <row r="425" spans="1:12" ht="47.25" outlineLevel="7" x14ac:dyDescent="0.25">
      <c r="A425" s="10" t="s">
        <v>58</v>
      </c>
      <c r="B425" s="10" t="s">
        <v>8</v>
      </c>
      <c r="C425" s="113" t="s">
        <v>9</v>
      </c>
      <c r="D425" s="7">
        <v>93787.7</v>
      </c>
      <c r="E425" s="7"/>
      <c r="F425" s="7">
        <f t="shared" ref="F425:F427" si="1178">SUM(D425:E425)</f>
        <v>93787.7</v>
      </c>
      <c r="G425" s="7">
        <v>87772.2</v>
      </c>
      <c r="H425" s="7"/>
      <c r="I425" s="7">
        <f t="shared" ref="I425:I427" si="1179">SUM(G425:H425)</f>
        <v>87772.2</v>
      </c>
      <c r="J425" s="7">
        <v>87772.2</v>
      </c>
      <c r="K425" s="7"/>
      <c r="L425" s="7">
        <f t="shared" ref="L425:L427" si="1180">SUM(J425:K425)</f>
        <v>87772.2</v>
      </c>
    </row>
    <row r="426" spans="1:12" ht="31.5" outlineLevel="7" x14ac:dyDescent="0.25">
      <c r="A426" s="10" t="s">
        <v>58</v>
      </c>
      <c r="B426" s="10" t="s">
        <v>11</v>
      </c>
      <c r="C426" s="113" t="s">
        <v>12</v>
      </c>
      <c r="D426" s="7">
        <v>8699.9</v>
      </c>
      <c r="E426" s="7"/>
      <c r="F426" s="7">
        <f t="shared" si="1178"/>
        <v>8699.9</v>
      </c>
      <c r="G426" s="7">
        <v>8700</v>
      </c>
      <c r="H426" s="7"/>
      <c r="I426" s="7">
        <f t="shared" si="1179"/>
        <v>8700</v>
      </c>
      <c r="J426" s="7">
        <v>8700</v>
      </c>
      <c r="K426" s="7"/>
      <c r="L426" s="7">
        <f t="shared" si="1180"/>
        <v>8700</v>
      </c>
    </row>
    <row r="427" spans="1:12" ht="15.75" outlineLevel="7" x14ac:dyDescent="0.25">
      <c r="A427" s="10" t="s">
        <v>58</v>
      </c>
      <c r="B427" s="10" t="s">
        <v>27</v>
      </c>
      <c r="C427" s="113" t="s">
        <v>28</v>
      </c>
      <c r="D427" s="7">
        <v>150.6</v>
      </c>
      <c r="E427" s="7"/>
      <c r="F427" s="7">
        <f t="shared" si="1178"/>
        <v>150.6</v>
      </c>
      <c r="G427" s="7">
        <v>150.6</v>
      </c>
      <c r="H427" s="7"/>
      <c r="I427" s="7">
        <f t="shared" si="1179"/>
        <v>150.6</v>
      </c>
      <c r="J427" s="7">
        <v>150.6</v>
      </c>
      <c r="K427" s="7"/>
      <c r="L427" s="7">
        <f t="shared" si="1180"/>
        <v>150.6</v>
      </c>
    </row>
    <row r="428" spans="1:12" ht="47.25" outlineLevel="5" x14ac:dyDescent="0.25">
      <c r="A428" s="5" t="s">
        <v>104</v>
      </c>
      <c r="B428" s="5"/>
      <c r="C428" s="114" t="s">
        <v>20</v>
      </c>
      <c r="D428" s="4">
        <f>D429</f>
        <v>4150</v>
      </c>
      <c r="E428" s="4">
        <f t="shared" ref="E428:F428" si="1181">E429</f>
        <v>0</v>
      </c>
      <c r="F428" s="4">
        <f t="shared" si="1181"/>
        <v>4150</v>
      </c>
      <c r="G428" s="4">
        <f>G429</f>
        <v>4150</v>
      </c>
      <c r="H428" s="4">
        <f t="shared" ref="H428" si="1182">H429</f>
        <v>0</v>
      </c>
      <c r="I428" s="4">
        <f t="shared" ref="I428" si="1183">I429</f>
        <v>4150</v>
      </c>
      <c r="J428" s="4">
        <f>J429</f>
        <v>4150</v>
      </c>
      <c r="K428" s="4">
        <f t="shared" ref="K428" si="1184">K429</f>
        <v>0</v>
      </c>
      <c r="L428" s="4">
        <f t="shared" ref="L428" si="1185">L429</f>
        <v>4150</v>
      </c>
    </row>
    <row r="429" spans="1:12" ht="31.5" outlineLevel="7" x14ac:dyDescent="0.25">
      <c r="A429" s="10" t="s">
        <v>104</v>
      </c>
      <c r="B429" s="10" t="s">
        <v>11</v>
      </c>
      <c r="C429" s="113" t="s">
        <v>12</v>
      </c>
      <c r="D429" s="7">
        <v>4150</v>
      </c>
      <c r="E429" s="7"/>
      <c r="F429" s="7">
        <f t="shared" ref="F429" si="1186">SUM(D429:E429)</f>
        <v>4150</v>
      </c>
      <c r="G429" s="7">
        <v>4150</v>
      </c>
      <c r="H429" s="7"/>
      <c r="I429" s="7">
        <f t="shared" ref="I429" si="1187">SUM(G429:H429)</f>
        <v>4150</v>
      </c>
      <c r="J429" s="7">
        <v>4150</v>
      </c>
      <c r="K429" s="7"/>
      <c r="L429" s="7">
        <f t="shared" ref="L429" si="1188">SUM(J429:K429)</f>
        <v>4150</v>
      </c>
    </row>
    <row r="430" spans="1:12" ht="31.5" outlineLevel="5" x14ac:dyDescent="0.25">
      <c r="A430" s="5" t="s">
        <v>60</v>
      </c>
      <c r="B430" s="5"/>
      <c r="C430" s="114" t="s">
        <v>14</v>
      </c>
      <c r="D430" s="4">
        <f>D431</f>
        <v>600</v>
      </c>
      <c r="E430" s="4">
        <f t="shared" ref="E430:F430" si="1189">E431</f>
        <v>0</v>
      </c>
      <c r="F430" s="4">
        <f t="shared" si="1189"/>
        <v>600</v>
      </c>
      <c r="G430" s="4">
        <f>G431</f>
        <v>600</v>
      </c>
      <c r="H430" s="4">
        <f t="shared" ref="H430" si="1190">H431</f>
        <v>0</v>
      </c>
      <c r="I430" s="4">
        <f t="shared" ref="I430" si="1191">I431</f>
        <v>600</v>
      </c>
      <c r="J430" s="4">
        <f>J431</f>
        <v>600</v>
      </c>
      <c r="K430" s="4">
        <f t="shared" ref="K430" si="1192">K431</f>
        <v>0</v>
      </c>
      <c r="L430" s="4">
        <f t="shared" ref="L430" si="1193">L431</f>
        <v>600</v>
      </c>
    </row>
    <row r="431" spans="1:12" ht="31.5" outlineLevel="7" x14ac:dyDescent="0.25">
      <c r="A431" s="10" t="s">
        <v>60</v>
      </c>
      <c r="B431" s="10" t="s">
        <v>11</v>
      </c>
      <c r="C431" s="113" t="s">
        <v>12</v>
      </c>
      <c r="D431" s="7">
        <v>600</v>
      </c>
      <c r="E431" s="7"/>
      <c r="F431" s="7">
        <f t="shared" ref="F431" si="1194">SUM(D431:E431)</f>
        <v>600</v>
      </c>
      <c r="G431" s="7">
        <v>600</v>
      </c>
      <c r="H431" s="7"/>
      <c r="I431" s="7">
        <f t="shared" ref="I431" si="1195">SUM(G431:H431)</f>
        <v>600</v>
      </c>
      <c r="J431" s="7">
        <v>600</v>
      </c>
      <c r="K431" s="7"/>
      <c r="L431" s="7">
        <f t="shared" ref="L431" si="1196">SUM(J431:K431)</f>
        <v>600</v>
      </c>
    </row>
    <row r="432" spans="1:12" ht="31.5" outlineLevel="5" x14ac:dyDescent="0.25">
      <c r="A432" s="5" t="s">
        <v>105</v>
      </c>
      <c r="B432" s="5"/>
      <c r="C432" s="114" t="s">
        <v>106</v>
      </c>
      <c r="D432" s="4">
        <f>D433</f>
        <v>6472.9</v>
      </c>
      <c r="E432" s="4">
        <f t="shared" ref="E432:F432" si="1197">E433</f>
        <v>0</v>
      </c>
      <c r="F432" s="4">
        <f t="shared" si="1197"/>
        <v>6472.9</v>
      </c>
      <c r="G432" s="4">
        <f>G433</f>
        <v>5825.7</v>
      </c>
      <c r="H432" s="4">
        <f t="shared" ref="H432" si="1198">H433</f>
        <v>0</v>
      </c>
      <c r="I432" s="4">
        <f t="shared" ref="I432" si="1199">I433</f>
        <v>5825.7</v>
      </c>
      <c r="J432" s="4">
        <f>J433</f>
        <v>5825.7</v>
      </c>
      <c r="K432" s="4">
        <f t="shared" ref="K432" si="1200">K433</f>
        <v>0</v>
      </c>
      <c r="L432" s="4">
        <f t="shared" ref="L432" si="1201">L433</f>
        <v>5825.7</v>
      </c>
    </row>
    <row r="433" spans="1:12" ht="31.5" outlineLevel="7" x14ac:dyDescent="0.25">
      <c r="A433" s="10" t="s">
        <v>105</v>
      </c>
      <c r="B433" s="10" t="s">
        <v>92</v>
      </c>
      <c r="C433" s="113" t="s">
        <v>93</v>
      </c>
      <c r="D433" s="7">
        <v>6472.9</v>
      </c>
      <c r="E433" s="7"/>
      <c r="F433" s="7">
        <f t="shared" ref="F433" si="1202">SUM(D433:E433)</f>
        <v>6472.9</v>
      </c>
      <c r="G433" s="7">
        <v>5825.7</v>
      </c>
      <c r="H433" s="7"/>
      <c r="I433" s="7">
        <f t="shared" ref="I433" si="1203">SUM(G433:H433)</f>
        <v>5825.7</v>
      </c>
      <c r="J433" s="7">
        <v>5825.7</v>
      </c>
      <c r="K433" s="7"/>
      <c r="L433" s="7">
        <f t="shared" ref="L433" si="1204">SUM(J433:K433)</f>
        <v>5825.7</v>
      </c>
    </row>
    <row r="434" spans="1:12" ht="31.5" outlineLevel="5" x14ac:dyDescent="0.25">
      <c r="A434" s="5" t="s">
        <v>308</v>
      </c>
      <c r="B434" s="5"/>
      <c r="C434" s="114" t="s">
        <v>624</v>
      </c>
      <c r="D434" s="4">
        <f>D435</f>
        <v>13877</v>
      </c>
      <c r="E434" s="4">
        <f t="shared" ref="E434:F434" si="1205">E435</f>
        <v>0</v>
      </c>
      <c r="F434" s="4">
        <f t="shared" si="1205"/>
        <v>13877</v>
      </c>
      <c r="G434" s="4">
        <f>G435</f>
        <v>13877</v>
      </c>
      <c r="H434" s="4">
        <f t="shared" ref="H434" si="1206">H435</f>
        <v>0</v>
      </c>
      <c r="I434" s="4">
        <f t="shared" ref="I434" si="1207">I435</f>
        <v>13877</v>
      </c>
      <c r="J434" s="4">
        <f>J435</f>
        <v>13877</v>
      </c>
      <c r="K434" s="4">
        <f t="shared" ref="K434" si="1208">K435</f>
        <v>0</v>
      </c>
      <c r="L434" s="4">
        <f t="shared" ref="L434" si="1209">L435</f>
        <v>13877</v>
      </c>
    </row>
    <row r="435" spans="1:12" ht="15.75" outlineLevel="7" x14ac:dyDescent="0.25">
      <c r="A435" s="10" t="s">
        <v>308</v>
      </c>
      <c r="B435" s="10" t="s">
        <v>33</v>
      </c>
      <c r="C435" s="113" t="s">
        <v>34</v>
      </c>
      <c r="D435" s="7">
        <v>13877</v>
      </c>
      <c r="E435" s="7"/>
      <c r="F435" s="7">
        <f t="shared" ref="F435" si="1210">SUM(D435:E435)</f>
        <v>13877</v>
      </c>
      <c r="G435" s="7">
        <v>13877</v>
      </c>
      <c r="H435" s="7"/>
      <c r="I435" s="7">
        <f t="shared" ref="I435" si="1211">SUM(G435:H435)</f>
        <v>13877</v>
      </c>
      <c r="J435" s="7">
        <v>13877</v>
      </c>
      <c r="K435" s="7"/>
      <c r="L435" s="7">
        <f t="shared" ref="L435" si="1212">SUM(J435:K435)</f>
        <v>13877</v>
      </c>
    </row>
    <row r="436" spans="1:12" ht="15.75" outlineLevel="5" x14ac:dyDescent="0.25">
      <c r="A436" s="5" t="s">
        <v>107</v>
      </c>
      <c r="B436" s="5"/>
      <c r="C436" s="114" t="s">
        <v>108</v>
      </c>
      <c r="D436" s="4">
        <f>D437</f>
        <v>1434.7</v>
      </c>
      <c r="E436" s="4">
        <f t="shared" ref="E436:F436" si="1213">E437</f>
        <v>0</v>
      </c>
      <c r="F436" s="4">
        <f t="shared" si="1213"/>
        <v>1434.7</v>
      </c>
      <c r="G436" s="4">
        <f>G437</f>
        <v>1434.7</v>
      </c>
      <c r="H436" s="4">
        <f t="shared" ref="H436" si="1214">H437</f>
        <v>0</v>
      </c>
      <c r="I436" s="4">
        <f t="shared" ref="I436" si="1215">I437</f>
        <v>1434.7</v>
      </c>
      <c r="J436" s="4">
        <f>J437</f>
        <v>1434.7</v>
      </c>
      <c r="K436" s="4">
        <f t="shared" ref="K436" si="1216">K437</f>
        <v>0</v>
      </c>
      <c r="L436" s="4">
        <f t="shared" ref="L436" si="1217">L437</f>
        <v>1434.7</v>
      </c>
    </row>
    <row r="437" spans="1:12" ht="15.75" outlineLevel="7" x14ac:dyDescent="0.25">
      <c r="A437" s="10" t="s">
        <v>107</v>
      </c>
      <c r="B437" s="10" t="s">
        <v>33</v>
      </c>
      <c r="C437" s="113" t="s">
        <v>34</v>
      </c>
      <c r="D437" s="7">
        <v>1434.7</v>
      </c>
      <c r="E437" s="7"/>
      <c r="F437" s="7">
        <f t="shared" ref="F437" si="1218">SUM(D437:E437)</f>
        <v>1434.7</v>
      </c>
      <c r="G437" s="7">
        <v>1434.7</v>
      </c>
      <c r="H437" s="7"/>
      <c r="I437" s="7">
        <f t="shared" ref="I437" si="1219">SUM(G437:H437)</f>
        <v>1434.7</v>
      </c>
      <c r="J437" s="7">
        <v>1434.7</v>
      </c>
      <c r="K437" s="7"/>
      <c r="L437" s="7">
        <f t="shared" ref="L437" si="1220">SUM(J437:K437)</f>
        <v>1434.7</v>
      </c>
    </row>
    <row r="438" spans="1:12" s="160" customFormat="1" ht="47.25" outlineLevel="5" x14ac:dyDescent="0.25">
      <c r="A438" s="5" t="s">
        <v>61</v>
      </c>
      <c r="B438" s="5"/>
      <c r="C438" s="114" t="s">
        <v>620</v>
      </c>
      <c r="D438" s="4">
        <f>D439</f>
        <v>16.5</v>
      </c>
      <c r="E438" s="4">
        <f t="shared" ref="E438:F438" si="1221">E439</f>
        <v>0</v>
      </c>
      <c r="F438" s="4">
        <f t="shared" si="1221"/>
        <v>16.5</v>
      </c>
      <c r="G438" s="4">
        <f>G439</f>
        <v>17</v>
      </c>
      <c r="H438" s="4">
        <f t="shared" ref="H438" si="1222">H439</f>
        <v>0</v>
      </c>
      <c r="I438" s="4">
        <f t="shared" ref="I438" si="1223">I439</f>
        <v>17</v>
      </c>
      <c r="J438" s="4">
        <f>J439</f>
        <v>17</v>
      </c>
      <c r="K438" s="4">
        <f t="shared" ref="K438" si="1224">K439</f>
        <v>0</v>
      </c>
      <c r="L438" s="4">
        <f t="shared" ref="L438" si="1225">L439</f>
        <v>17</v>
      </c>
    </row>
    <row r="439" spans="1:12" s="160" customFormat="1" ht="47.25" outlineLevel="7" x14ac:dyDescent="0.25">
      <c r="A439" s="10" t="s">
        <v>61</v>
      </c>
      <c r="B439" s="10" t="s">
        <v>8</v>
      </c>
      <c r="C439" s="113" t="s">
        <v>9</v>
      </c>
      <c r="D439" s="7">
        <v>16.5</v>
      </c>
      <c r="E439" s="7"/>
      <c r="F439" s="7">
        <f t="shared" ref="F439" si="1226">SUM(D439:E439)</f>
        <v>16.5</v>
      </c>
      <c r="G439" s="7">
        <v>17</v>
      </c>
      <c r="H439" s="7"/>
      <c r="I439" s="7">
        <f t="shared" ref="I439" si="1227">SUM(G439:H439)</f>
        <v>17</v>
      </c>
      <c r="J439" s="7">
        <v>17</v>
      </c>
      <c r="K439" s="7"/>
      <c r="L439" s="7">
        <f t="shared" ref="L439" si="1228">SUM(J439:K439)</f>
        <v>17</v>
      </c>
    </row>
    <row r="440" spans="1:12" s="160" customFormat="1" ht="47.25" outlineLevel="5" x14ac:dyDescent="0.25">
      <c r="A440" s="5" t="s">
        <v>109</v>
      </c>
      <c r="B440" s="5"/>
      <c r="C440" s="114" t="s">
        <v>110</v>
      </c>
      <c r="D440" s="4">
        <f>D441</f>
        <v>919.3</v>
      </c>
      <c r="E440" s="4">
        <f t="shared" ref="E440:F440" si="1229">E441</f>
        <v>8.1</v>
      </c>
      <c r="F440" s="4">
        <f t="shared" si="1229"/>
        <v>927.4</v>
      </c>
      <c r="G440" s="4">
        <f>G441</f>
        <v>919.3</v>
      </c>
      <c r="H440" s="4">
        <f t="shared" ref="H440" si="1230">H441</f>
        <v>32.5</v>
      </c>
      <c r="I440" s="4">
        <f t="shared" ref="I440" si="1231">I441</f>
        <v>951.8</v>
      </c>
      <c r="J440" s="4">
        <f>J441</f>
        <v>919.3</v>
      </c>
      <c r="K440" s="4">
        <f t="shared" ref="K440" si="1232">K441</f>
        <v>32.5</v>
      </c>
      <c r="L440" s="4">
        <f t="shared" ref="L440" si="1233">L441</f>
        <v>951.8</v>
      </c>
    </row>
    <row r="441" spans="1:12" s="160" customFormat="1" ht="31.5" outlineLevel="7" x14ac:dyDescent="0.25">
      <c r="A441" s="10" t="s">
        <v>109</v>
      </c>
      <c r="B441" s="10" t="s">
        <v>92</v>
      </c>
      <c r="C441" s="113" t="s">
        <v>93</v>
      </c>
      <c r="D441" s="7">
        <v>919.3</v>
      </c>
      <c r="E441" s="7">
        <v>8.1</v>
      </c>
      <c r="F441" s="7">
        <f>SUM(D441:E441)</f>
        <v>927.4</v>
      </c>
      <c r="G441" s="7">
        <v>919.3</v>
      </c>
      <c r="H441" s="7">
        <v>32.5</v>
      </c>
      <c r="I441" s="7">
        <f>SUM(G441:H441)</f>
        <v>951.8</v>
      </c>
      <c r="J441" s="7">
        <v>919.3</v>
      </c>
      <c r="K441" s="7">
        <v>32.5</v>
      </c>
      <c r="L441" s="7">
        <f>SUM(J441:K441)</f>
        <v>951.8</v>
      </c>
    </row>
    <row r="442" spans="1:12" s="160" customFormat="1" ht="15.75" outlineLevel="5" x14ac:dyDescent="0.25">
      <c r="A442" s="5" t="s">
        <v>62</v>
      </c>
      <c r="B442" s="5"/>
      <c r="C442" s="114" t="s">
        <v>63</v>
      </c>
      <c r="D442" s="4">
        <f>D443</f>
        <v>68.400000000000006</v>
      </c>
      <c r="E442" s="4">
        <f t="shared" ref="E442:F442" si="1234">E443</f>
        <v>0</v>
      </c>
      <c r="F442" s="4">
        <f t="shared" si="1234"/>
        <v>68.400000000000006</v>
      </c>
      <c r="G442" s="4">
        <f>G443</f>
        <v>68.400000000000006</v>
      </c>
      <c r="H442" s="4">
        <f t="shared" ref="H442" si="1235">H443</f>
        <v>0</v>
      </c>
      <c r="I442" s="4">
        <f t="shared" ref="I442" si="1236">I443</f>
        <v>68.400000000000006</v>
      </c>
      <c r="J442" s="4">
        <f>J443</f>
        <v>68.400000000000006</v>
      </c>
      <c r="K442" s="4">
        <f t="shared" ref="K442" si="1237">K443</f>
        <v>0</v>
      </c>
      <c r="L442" s="4">
        <f t="shared" ref="L442" si="1238">L443</f>
        <v>68.400000000000006</v>
      </c>
    </row>
    <row r="443" spans="1:12" s="160" customFormat="1" ht="31.5" outlineLevel="7" x14ac:dyDescent="0.25">
      <c r="A443" s="10" t="s">
        <v>62</v>
      </c>
      <c r="B443" s="10" t="s">
        <v>11</v>
      </c>
      <c r="C443" s="113" t="s">
        <v>12</v>
      </c>
      <c r="D443" s="7">
        <v>68.400000000000006</v>
      </c>
      <c r="E443" s="7"/>
      <c r="F443" s="7">
        <f t="shared" ref="F443" si="1239">SUM(D443:E443)</f>
        <v>68.400000000000006</v>
      </c>
      <c r="G443" s="7">
        <v>68.400000000000006</v>
      </c>
      <c r="H443" s="7"/>
      <c r="I443" s="7">
        <f t="shared" ref="I443" si="1240">SUM(G443:H443)</f>
        <v>68.400000000000006</v>
      </c>
      <c r="J443" s="7">
        <v>68.400000000000006</v>
      </c>
      <c r="K443" s="7"/>
      <c r="L443" s="7">
        <f t="shared" ref="L443" si="1241">SUM(J443:K443)</f>
        <v>68.400000000000006</v>
      </c>
    </row>
    <row r="444" spans="1:12" s="160" customFormat="1" ht="31.5" outlineLevel="5" x14ac:dyDescent="0.25">
      <c r="A444" s="5" t="s">
        <v>64</v>
      </c>
      <c r="B444" s="5"/>
      <c r="C444" s="114" t="s">
        <v>65</v>
      </c>
      <c r="D444" s="4">
        <f>D445+D446</f>
        <v>175.7</v>
      </c>
      <c r="E444" s="4">
        <f t="shared" ref="E444:F444" si="1242">E445+E446</f>
        <v>0</v>
      </c>
      <c r="F444" s="4">
        <f t="shared" si="1242"/>
        <v>175.7</v>
      </c>
      <c r="G444" s="4">
        <f>G445+G446</f>
        <v>180.7</v>
      </c>
      <c r="H444" s="4">
        <f t="shared" ref="H444" si="1243">H445+H446</f>
        <v>0</v>
      </c>
      <c r="I444" s="4">
        <f t="shared" ref="I444" si="1244">I445+I446</f>
        <v>180.7</v>
      </c>
      <c r="J444" s="4">
        <f>J445+J446</f>
        <v>180.7</v>
      </c>
      <c r="K444" s="4">
        <f t="shared" ref="K444" si="1245">K445+K446</f>
        <v>0</v>
      </c>
      <c r="L444" s="4">
        <f t="shared" ref="L444" si="1246">L445+L446</f>
        <v>180.7</v>
      </c>
    </row>
    <row r="445" spans="1:12" s="160" customFormat="1" ht="47.25" outlineLevel="7" x14ac:dyDescent="0.25">
      <c r="A445" s="10" t="s">
        <v>64</v>
      </c>
      <c r="B445" s="10" t="s">
        <v>8</v>
      </c>
      <c r="C445" s="113" t="s">
        <v>9</v>
      </c>
      <c r="D445" s="7">
        <v>115.7</v>
      </c>
      <c r="E445" s="7"/>
      <c r="F445" s="7">
        <f t="shared" ref="F445:F446" si="1247">SUM(D445:E445)</f>
        <v>115.7</v>
      </c>
      <c r="G445" s="7">
        <v>120.7</v>
      </c>
      <c r="H445" s="7"/>
      <c r="I445" s="7">
        <f t="shared" ref="I445:I446" si="1248">SUM(G445:H445)</f>
        <v>120.7</v>
      </c>
      <c r="J445" s="7">
        <v>120.7</v>
      </c>
      <c r="K445" s="7"/>
      <c r="L445" s="7">
        <f t="shared" ref="L445:L446" si="1249">SUM(J445:K445)</f>
        <v>120.7</v>
      </c>
    </row>
    <row r="446" spans="1:12" s="160" customFormat="1" ht="31.5" outlineLevel="7" x14ac:dyDescent="0.25">
      <c r="A446" s="10" t="s">
        <v>64</v>
      </c>
      <c r="B446" s="10" t="s">
        <v>11</v>
      </c>
      <c r="C446" s="113" t="s">
        <v>12</v>
      </c>
      <c r="D446" s="7">
        <v>60</v>
      </c>
      <c r="E446" s="7"/>
      <c r="F446" s="7">
        <f t="shared" si="1247"/>
        <v>60</v>
      </c>
      <c r="G446" s="7">
        <v>60</v>
      </c>
      <c r="H446" s="7"/>
      <c r="I446" s="7">
        <f t="shared" si="1248"/>
        <v>60</v>
      </c>
      <c r="J446" s="7">
        <v>60</v>
      </c>
      <c r="K446" s="7"/>
      <c r="L446" s="7">
        <f t="shared" si="1249"/>
        <v>60</v>
      </c>
    </row>
    <row r="447" spans="1:12" s="160" customFormat="1" ht="31.5" outlineLevel="5" x14ac:dyDescent="0.25">
      <c r="A447" s="5" t="s">
        <v>66</v>
      </c>
      <c r="B447" s="5"/>
      <c r="C447" s="114" t="s">
        <v>699</v>
      </c>
      <c r="D447" s="4">
        <f>D448+D449</f>
        <v>4910.2</v>
      </c>
      <c r="E447" s="4">
        <f t="shared" ref="E447:F447" si="1250">E448+E449</f>
        <v>0</v>
      </c>
      <c r="F447" s="4">
        <f t="shared" si="1250"/>
        <v>4910.2</v>
      </c>
      <c r="G447" s="4">
        <f>G448+G449</f>
        <v>5046.3</v>
      </c>
      <c r="H447" s="4">
        <f t="shared" ref="H447" si="1251">H448+H449</f>
        <v>0</v>
      </c>
      <c r="I447" s="4">
        <f t="shared" ref="I447" si="1252">I448+I449</f>
        <v>5046.3</v>
      </c>
      <c r="J447" s="4">
        <f>J448+J449</f>
        <v>5046.3</v>
      </c>
      <c r="K447" s="4">
        <f t="shared" ref="K447" si="1253">K448+K449</f>
        <v>0</v>
      </c>
      <c r="L447" s="4">
        <f t="shared" ref="L447" si="1254">L448+L449</f>
        <v>5046.3</v>
      </c>
    </row>
    <row r="448" spans="1:12" s="160" customFormat="1" ht="47.25" outlineLevel="7" x14ac:dyDescent="0.25">
      <c r="A448" s="10" t="s">
        <v>66</v>
      </c>
      <c r="B448" s="10" t="s">
        <v>8</v>
      </c>
      <c r="C448" s="113" t="s">
        <v>9</v>
      </c>
      <c r="D448" s="7">
        <v>4774.2</v>
      </c>
      <c r="E448" s="7"/>
      <c r="F448" s="7">
        <f t="shared" ref="F448:F449" si="1255">SUM(D448:E448)</f>
        <v>4774.2</v>
      </c>
      <c r="G448" s="7">
        <v>4910.3</v>
      </c>
      <c r="H448" s="7"/>
      <c r="I448" s="7">
        <f t="shared" ref="I448:I449" si="1256">SUM(G448:H448)</f>
        <v>4910.3</v>
      </c>
      <c r="J448" s="7">
        <v>4910.3</v>
      </c>
      <c r="K448" s="7"/>
      <c r="L448" s="7">
        <f t="shared" ref="L448:L449" si="1257">SUM(J448:K448)</f>
        <v>4910.3</v>
      </c>
    </row>
    <row r="449" spans="1:12" s="160" customFormat="1" ht="31.5" outlineLevel="7" x14ac:dyDescent="0.25">
      <c r="A449" s="10" t="s">
        <v>66</v>
      </c>
      <c r="B449" s="10" t="s">
        <v>11</v>
      </c>
      <c r="C449" s="113" t="s">
        <v>12</v>
      </c>
      <c r="D449" s="7">
        <v>136</v>
      </c>
      <c r="E449" s="7"/>
      <c r="F449" s="7">
        <f t="shared" si="1255"/>
        <v>136</v>
      </c>
      <c r="G449" s="7">
        <v>136</v>
      </c>
      <c r="H449" s="7"/>
      <c r="I449" s="7">
        <f t="shared" si="1256"/>
        <v>136</v>
      </c>
      <c r="J449" s="7">
        <v>136</v>
      </c>
      <c r="K449" s="7"/>
      <c r="L449" s="7">
        <f t="shared" si="1257"/>
        <v>136</v>
      </c>
    </row>
    <row r="450" spans="1:12" s="160" customFormat="1" ht="63" outlineLevel="5" x14ac:dyDescent="0.25">
      <c r="A450" s="5" t="s">
        <v>67</v>
      </c>
      <c r="B450" s="5"/>
      <c r="C450" s="114" t="s">
        <v>68</v>
      </c>
      <c r="D450" s="4">
        <f>D451</f>
        <v>0.5</v>
      </c>
      <c r="E450" s="4">
        <f t="shared" ref="E450:F450" si="1258">E451</f>
        <v>0</v>
      </c>
      <c r="F450" s="4">
        <f t="shared" si="1258"/>
        <v>0.5</v>
      </c>
      <c r="G450" s="4">
        <f>G451</f>
        <v>0.5</v>
      </c>
      <c r="H450" s="4">
        <f t="shared" ref="H450" si="1259">H451</f>
        <v>0</v>
      </c>
      <c r="I450" s="4">
        <f t="shared" ref="I450" si="1260">I451</f>
        <v>0.5</v>
      </c>
      <c r="J450" s="4">
        <f>J451</f>
        <v>0.5</v>
      </c>
      <c r="K450" s="4">
        <f t="shared" ref="K450" si="1261">K451</f>
        <v>0</v>
      </c>
      <c r="L450" s="4">
        <f t="shared" ref="L450" si="1262">L451</f>
        <v>0.5</v>
      </c>
    </row>
    <row r="451" spans="1:12" s="160" customFormat="1" ht="47.25" outlineLevel="7" x14ac:dyDescent="0.25">
      <c r="A451" s="10" t="s">
        <v>67</v>
      </c>
      <c r="B451" s="10" t="s">
        <v>8</v>
      </c>
      <c r="C451" s="113" t="s">
        <v>9</v>
      </c>
      <c r="D451" s="7">
        <v>0.5</v>
      </c>
      <c r="E451" s="7"/>
      <c r="F451" s="7">
        <f t="shared" ref="F451" si="1263">SUM(D451:E451)</f>
        <v>0.5</v>
      </c>
      <c r="G451" s="7">
        <v>0.5</v>
      </c>
      <c r="H451" s="7"/>
      <c r="I451" s="7">
        <f t="shared" ref="I451" si="1264">SUM(G451:H451)</f>
        <v>0.5</v>
      </c>
      <c r="J451" s="7">
        <v>0.5</v>
      </c>
      <c r="K451" s="7"/>
      <c r="L451" s="7">
        <f t="shared" ref="L451" si="1265">SUM(J451:K451)</f>
        <v>0.5</v>
      </c>
    </row>
    <row r="452" spans="1:12" s="160" customFormat="1" ht="47.25" outlineLevel="5" x14ac:dyDescent="0.25">
      <c r="A452" s="5" t="s">
        <v>71</v>
      </c>
      <c r="B452" s="5"/>
      <c r="C452" s="114" t="s">
        <v>72</v>
      </c>
      <c r="D452" s="4">
        <f>D453</f>
        <v>324.5</v>
      </c>
      <c r="E452" s="4">
        <f t="shared" ref="E452:F452" si="1266">E453</f>
        <v>7.4</v>
      </c>
      <c r="F452" s="4">
        <f t="shared" si="1266"/>
        <v>331.9</v>
      </c>
      <c r="G452" s="4">
        <f>G453</f>
        <v>12.7</v>
      </c>
      <c r="H452" s="4">
        <f t="shared" ref="H452" si="1267">H453</f>
        <v>-1.6</v>
      </c>
      <c r="I452" s="4">
        <f t="shared" ref="I452" si="1268">I453</f>
        <v>11.1</v>
      </c>
      <c r="J452" s="4">
        <f>J453</f>
        <v>12.7</v>
      </c>
      <c r="K452" s="4">
        <f t="shared" ref="K452" si="1269">K453</f>
        <v>-1.8</v>
      </c>
      <c r="L452" s="4">
        <f t="shared" ref="L452" si="1270">L453</f>
        <v>10.899999999999999</v>
      </c>
    </row>
    <row r="453" spans="1:12" s="160" customFormat="1" ht="31.5" outlineLevel="7" x14ac:dyDescent="0.25">
      <c r="A453" s="10" t="s">
        <v>71</v>
      </c>
      <c r="B453" s="10" t="s">
        <v>11</v>
      </c>
      <c r="C453" s="113" t="s">
        <v>12</v>
      </c>
      <c r="D453" s="7">
        <v>324.5</v>
      </c>
      <c r="E453" s="7">
        <v>7.4</v>
      </c>
      <c r="F453" s="7">
        <f>SUM(D453:E453)</f>
        <v>331.9</v>
      </c>
      <c r="G453" s="7">
        <v>12.7</v>
      </c>
      <c r="H453" s="7">
        <v>-1.6</v>
      </c>
      <c r="I453" s="7">
        <f>SUM(G453:H453)</f>
        <v>11.1</v>
      </c>
      <c r="J453" s="7">
        <v>12.7</v>
      </c>
      <c r="K453" s="7">
        <v>-1.8</v>
      </c>
      <c r="L453" s="7">
        <f>SUM(J453:K453)</f>
        <v>10.899999999999999</v>
      </c>
    </row>
    <row r="454" spans="1:12" s="160" customFormat="1" ht="15.75" outlineLevel="5" x14ac:dyDescent="0.25">
      <c r="A454" s="5" t="s">
        <v>111</v>
      </c>
      <c r="B454" s="5"/>
      <c r="C454" s="114" t="s">
        <v>112</v>
      </c>
      <c r="D454" s="4">
        <f>D455+D456</f>
        <v>5880.3</v>
      </c>
      <c r="E454" s="4">
        <f t="shared" ref="E454:F454" si="1271">E455+E456</f>
        <v>0</v>
      </c>
      <c r="F454" s="4">
        <f t="shared" si="1271"/>
        <v>5880.3</v>
      </c>
      <c r="G454" s="4">
        <f>G455+G456</f>
        <v>5880.3</v>
      </c>
      <c r="H454" s="4">
        <f t="shared" ref="H454" si="1272">H455+H456</f>
        <v>0</v>
      </c>
      <c r="I454" s="4">
        <f t="shared" ref="I454" si="1273">I455+I456</f>
        <v>5880.3</v>
      </c>
      <c r="J454" s="4">
        <f>J455+J456</f>
        <v>5880.3</v>
      </c>
      <c r="K454" s="4">
        <f t="shared" ref="K454" si="1274">K455+K456</f>
        <v>0</v>
      </c>
      <c r="L454" s="4">
        <f t="shared" ref="L454" si="1275">L455+L456</f>
        <v>5880.3</v>
      </c>
    </row>
    <row r="455" spans="1:12" s="160" customFormat="1" ht="47.25" outlineLevel="7" x14ac:dyDescent="0.25">
      <c r="A455" s="10" t="s">
        <v>111</v>
      </c>
      <c r="B455" s="10" t="s">
        <v>8</v>
      </c>
      <c r="C455" s="113" t="s">
        <v>9</v>
      </c>
      <c r="D455" s="7">
        <v>5194.6000000000004</v>
      </c>
      <c r="E455" s="7"/>
      <c r="F455" s="7">
        <f t="shared" ref="F455:F456" si="1276">SUM(D455:E455)</f>
        <v>5194.6000000000004</v>
      </c>
      <c r="G455" s="7">
        <v>5194.6000000000004</v>
      </c>
      <c r="H455" s="7"/>
      <c r="I455" s="7">
        <f t="shared" ref="I455:I456" si="1277">SUM(G455:H455)</f>
        <v>5194.6000000000004</v>
      </c>
      <c r="J455" s="7">
        <v>5194.6000000000004</v>
      </c>
      <c r="K455" s="7"/>
      <c r="L455" s="7">
        <f t="shared" ref="L455:L456" si="1278">SUM(J455:K455)</f>
        <v>5194.6000000000004</v>
      </c>
    </row>
    <row r="456" spans="1:12" s="160" customFormat="1" ht="31.5" outlineLevel="7" x14ac:dyDescent="0.25">
      <c r="A456" s="10" t="s">
        <v>111</v>
      </c>
      <c r="B456" s="10" t="s">
        <v>11</v>
      </c>
      <c r="C456" s="113" t="s">
        <v>12</v>
      </c>
      <c r="D456" s="7">
        <v>685.7</v>
      </c>
      <c r="E456" s="7"/>
      <c r="F456" s="7">
        <f t="shared" si="1276"/>
        <v>685.7</v>
      </c>
      <c r="G456" s="7">
        <v>685.7</v>
      </c>
      <c r="H456" s="7"/>
      <c r="I456" s="7">
        <f t="shared" si="1277"/>
        <v>685.7</v>
      </c>
      <c r="J456" s="7">
        <v>685.7</v>
      </c>
      <c r="K456" s="7"/>
      <c r="L456" s="7">
        <f t="shared" si="1278"/>
        <v>685.7</v>
      </c>
    </row>
    <row r="457" spans="1:12" ht="47.25" outlineLevel="4" x14ac:dyDescent="0.25">
      <c r="A457" s="5" t="s">
        <v>517</v>
      </c>
      <c r="B457" s="5"/>
      <c r="C457" s="114" t="s">
        <v>518</v>
      </c>
      <c r="D457" s="4">
        <f>D458+D462</f>
        <v>23109.000000000004</v>
      </c>
      <c r="E457" s="4">
        <f t="shared" ref="E457:F457" si="1279">E458+E462</f>
        <v>0</v>
      </c>
      <c r="F457" s="4">
        <f t="shared" si="1279"/>
        <v>23109.000000000004</v>
      </c>
      <c r="G457" s="4">
        <f>G458+G462</f>
        <v>21598.9</v>
      </c>
      <c r="H457" s="4">
        <f t="shared" ref="H457" si="1280">H458+H462</f>
        <v>0</v>
      </c>
      <c r="I457" s="4">
        <f t="shared" ref="I457" si="1281">I458+I462</f>
        <v>21598.9</v>
      </c>
      <c r="J457" s="4">
        <f>J458+J462</f>
        <v>21276.399999999998</v>
      </c>
      <c r="K457" s="4">
        <f t="shared" ref="K457" si="1282">K458+K462</f>
        <v>0</v>
      </c>
      <c r="L457" s="4">
        <f t="shared" ref="L457" si="1283">L458+L462</f>
        <v>21276.399999999998</v>
      </c>
    </row>
    <row r="458" spans="1:12" ht="15.75" outlineLevel="5" x14ac:dyDescent="0.25">
      <c r="A458" s="5" t="s">
        <v>519</v>
      </c>
      <c r="B458" s="5"/>
      <c r="C458" s="114" t="s">
        <v>59</v>
      </c>
      <c r="D458" s="4">
        <f>D459+D460+D461</f>
        <v>23011.600000000002</v>
      </c>
      <c r="E458" s="4">
        <f t="shared" ref="E458:F458" si="1284">E459+E460+E461</f>
        <v>0</v>
      </c>
      <c r="F458" s="4">
        <f t="shared" si="1284"/>
        <v>23011.600000000002</v>
      </c>
      <c r="G458" s="4">
        <f>G459+G460+G461</f>
        <v>21498.800000000003</v>
      </c>
      <c r="H458" s="4">
        <f t="shared" ref="H458" si="1285">H459+H460+H461</f>
        <v>0</v>
      </c>
      <c r="I458" s="4">
        <f t="shared" ref="I458" si="1286">I459+I460+I461</f>
        <v>21498.800000000003</v>
      </c>
      <c r="J458" s="4">
        <f>J459+J460+J461</f>
        <v>21176.3</v>
      </c>
      <c r="K458" s="4">
        <f t="shared" ref="K458" si="1287">K459+K460+K461</f>
        <v>0</v>
      </c>
      <c r="L458" s="4">
        <f t="shared" ref="L458" si="1288">L459+L460+L461</f>
        <v>21176.3</v>
      </c>
    </row>
    <row r="459" spans="1:12" ht="47.25" outlineLevel="7" x14ac:dyDescent="0.25">
      <c r="A459" s="10" t="s">
        <v>519</v>
      </c>
      <c r="B459" s="10" t="s">
        <v>8</v>
      </c>
      <c r="C459" s="113" t="s">
        <v>9</v>
      </c>
      <c r="D459" s="7">
        <v>19972.400000000001</v>
      </c>
      <c r="E459" s="7"/>
      <c r="F459" s="7">
        <f t="shared" ref="F459:F461" si="1289">SUM(D459:E459)</f>
        <v>19972.400000000001</v>
      </c>
      <c r="G459" s="7">
        <v>18726.900000000001</v>
      </c>
      <c r="H459" s="7"/>
      <c r="I459" s="7">
        <f t="shared" ref="I459:I460" si="1290">SUM(G459:H459)</f>
        <v>18726.900000000001</v>
      </c>
      <c r="J459" s="7">
        <v>18710.099999999999</v>
      </c>
      <c r="K459" s="7"/>
      <c r="L459" s="7">
        <f t="shared" ref="L459:L460" si="1291">SUM(J459:K459)</f>
        <v>18710.099999999999</v>
      </c>
    </row>
    <row r="460" spans="1:12" ht="31.5" outlineLevel="7" x14ac:dyDescent="0.25">
      <c r="A460" s="10" t="s">
        <v>519</v>
      </c>
      <c r="B460" s="10" t="s">
        <v>11</v>
      </c>
      <c r="C460" s="113" t="s">
        <v>12</v>
      </c>
      <c r="D460" s="7">
        <v>2960.7</v>
      </c>
      <c r="E460" s="7"/>
      <c r="F460" s="7">
        <f t="shared" si="1289"/>
        <v>2960.7</v>
      </c>
      <c r="G460" s="7">
        <v>2771.9</v>
      </c>
      <c r="H460" s="7"/>
      <c r="I460" s="7">
        <f t="shared" si="1290"/>
        <v>2771.9</v>
      </c>
      <c r="J460" s="7">
        <v>2466.1999999999998</v>
      </c>
      <c r="K460" s="7"/>
      <c r="L460" s="7">
        <f t="shared" si="1291"/>
        <v>2466.1999999999998</v>
      </c>
    </row>
    <row r="461" spans="1:12" ht="15.75" outlineLevel="7" x14ac:dyDescent="0.25">
      <c r="A461" s="10" t="s">
        <v>519</v>
      </c>
      <c r="B461" s="10" t="s">
        <v>27</v>
      </c>
      <c r="C461" s="113" t="s">
        <v>28</v>
      </c>
      <c r="D461" s="7">
        <v>78.5</v>
      </c>
      <c r="E461" s="7"/>
      <c r="F461" s="7">
        <f t="shared" si="1289"/>
        <v>78.5</v>
      </c>
      <c r="G461" s="7"/>
      <c r="H461" s="7"/>
      <c r="I461" s="7"/>
      <c r="J461" s="7"/>
      <c r="K461" s="7"/>
      <c r="L461" s="7"/>
    </row>
    <row r="462" spans="1:12" s="160" customFormat="1" ht="47.25" outlineLevel="5" x14ac:dyDescent="0.25">
      <c r="A462" s="5" t="s">
        <v>520</v>
      </c>
      <c r="B462" s="5"/>
      <c r="C462" s="114" t="s">
        <v>521</v>
      </c>
      <c r="D462" s="4">
        <f>D463</f>
        <v>97.4</v>
      </c>
      <c r="E462" s="4">
        <f t="shared" ref="E462:F462" si="1292">E463</f>
        <v>0</v>
      </c>
      <c r="F462" s="4">
        <f t="shared" si="1292"/>
        <v>97.4</v>
      </c>
      <c r="G462" s="4">
        <f>G463</f>
        <v>100.1</v>
      </c>
      <c r="H462" s="4">
        <f t="shared" ref="H462" si="1293">H463</f>
        <v>0</v>
      </c>
      <c r="I462" s="4">
        <f t="shared" ref="I462" si="1294">I463</f>
        <v>100.1</v>
      </c>
      <c r="J462" s="4">
        <f>J463</f>
        <v>100.1</v>
      </c>
      <c r="K462" s="4">
        <f t="shared" ref="K462" si="1295">K463</f>
        <v>0</v>
      </c>
      <c r="L462" s="4">
        <f t="shared" ref="L462" si="1296">L463</f>
        <v>100.1</v>
      </c>
    </row>
    <row r="463" spans="1:12" s="160" customFormat="1" ht="47.25" outlineLevel="7" x14ac:dyDescent="0.25">
      <c r="A463" s="10" t="s">
        <v>520</v>
      </c>
      <c r="B463" s="10" t="s">
        <v>8</v>
      </c>
      <c r="C463" s="113" t="s">
        <v>9</v>
      </c>
      <c r="D463" s="7">
        <v>97.4</v>
      </c>
      <c r="E463" s="7"/>
      <c r="F463" s="7">
        <f t="shared" ref="F463" si="1297">SUM(D463:E463)</f>
        <v>97.4</v>
      </c>
      <c r="G463" s="7">
        <v>100.1</v>
      </c>
      <c r="H463" s="7"/>
      <c r="I463" s="7">
        <f t="shared" ref="I463" si="1298">SUM(G463:H463)</f>
        <v>100.1</v>
      </c>
      <c r="J463" s="7">
        <v>100.1</v>
      </c>
      <c r="K463" s="7"/>
      <c r="L463" s="7">
        <f t="shared" ref="L463" si="1299">SUM(J463:K463)</f>
        <v>100.1</v>
      </c>
    </row>
    <row r="464" spans="1:12" ht="47.25" outlineLevel="4" x14ac:dyDescent="0.25">
      <c r="A464" s="5" t="s">
        <v>113</v>
      </c>
      <c r="B464" s="5"/>
      <c r="C464" s="114" t="s">
        <v>114</v>
      </c>
      <c r="D464" s="4">
        <f>D471+D475+D473+D465+D469</f>
        <v>132929.5</v>
      </c>
      <c r="E464" s="4">
        <f t="shared" ref="E464:F464" si="1300">E471+E475+E473+E465+E469</f>
        <v>0</v>
      </c>
      <c r="F464" s="4">
        <f t="shared" si="1300"/>
        <v>132929.5</v>
      </c>
      <c r="G464" s="4">
        <f t="shared" ref="G464:J464" si="1301">G471+G475+G473+G465+G469</f>
        <v>123235</v>
      </c>
      <c r="H464" s="4">
        <f t="shared" ref="H464" si="1302">H471+H475+H473+H465+H469</f>
        <v>0</v>
      </c>
      <c r="I464" s="4">
        <f t="shared" ref="I464" si="1303">I471+I475+I473+I465+I469</f>
        <v>123235</v>
      </c>
      <c r="J464" s="4">
        <f t="shared" si="1301"/>
        <v>123144.79999999999</v>
      </c>
      <c r="K464" s="4">
        <f t="shared" ref="K464" si="1304">K471+K475+K473+K465+K469</f>
        <v>0</v>
      </c>
      <c r="L464" s="4">
        <f t="shared" ref="L464" si="1305">L471+L475+L473+L465+L469</f>
        <v>123144.79999999999</v>
      </c>
    </row>
    <row r="465" spans="1:12" ht="15.75" outlineLevel="5" x14ac:dyDescent="0.25">
      <c r="A465" s="5" t="s">
        <v>522</v>
      </c>
      <c r="B465" s="5"/>
      <c r="C465" s="114" t="s">
        <v>134</v>
      </c>
      <c r="D465" s="4">
        <f>D466+D467+D468</f>
        <v>66765.5</v>
      </c>
      <c r="E465" s="4">
        <f t="shared" ref="E465:F465" si="1306">E466+E467+E468</f>
        <v>0</v>
      </c>
      <c r="F465" s="4">
        <f t="shared" si="1306"/>
        <v>66765.5</v>
      </c>
      <c r="G465" s="4">
        <f>G466+G467+G468</f>
        <v>63727.4</v>
      </c>
      <c r="H465" s="4">
        <f t="shared" ref="H465" si="1307">H466+H467+H468</f>
        <v>0</v>
      </c>
      <c r="I465" s="4">
        <f t="shared" ref="I465" si="1308">I466+I467+I468</f>
        <v>63727.4</v>
      </c>
      <c r="J465" s="4">
        <f>J466+J467+J468</f>
        <v>61123.6</v>
      </c>
      <c r="K465" s="4">
        <f t="shared" ref="K465" si="1309">K466+K467+K468</f>
        <v>0</v>
      </c>
      <c r="L465" s="4">
        <f t="shared" ref="L465" si="1310">L466+L467+L468</f>
        <v>61123.6</v>
      </c>
    </row>
    <row r="466" spans="1:12" ht="47.25" outlineLevel="7" x14ac:dyDescent="0.25">
      <c r="A466" s="10" t="s">
        <v>522</v>
      </c>
      <c r="B466" s="10" t="s">
        <v>8</v>
      </c>
      <c r="C466" s="113" t="s">
        <v>9</v>
      </c>
      <c r="D466" s="7">
        <v>60426.1</v>
      </c>
      <c r="E466" s="7"/>
      <c r="F466" s="7">
        <f t="shared" ref="F466:F468" si="1311">SUM(D466:E466)</f>
        <v>60426.1</v>
      </c>
      <c r="G466" s="7">
        <v>57388</v>
      </c>
      <c r="H466" s="7"/>
      <c r="I466" s="7">
        <f t="shared" ref="I466:I468" si="1312">SUM(G466:H466)</f>
        <v>57388</v>
      </c>
      <c r="J466" s="7">
        <v>55090</v>
      </c>
      <c r="K466" s="7"/>
      <c r="L466" s="7">
        <f t="shared" ref="L466:L468" si="1313">SUM(J466:K466)</f>
        <v>55090</v>
      </c>
    </row>
    <row r="467" spans="1:12" ht="31.5" outlineLevel="7" x14ac:dyDescent="0.25">
      <c r="A467" s="10" t="s">
        <v>522</v>
      </c>
      <c r="B467" s="10" t="s">
        <v>11</v>
      </c>
      <c r="C467" s="113" t="s">
        <v>12</v>
      </c>
      <c r="D467" s="7">
        <f>6130.8+100</f>
        <v>6230.8</v>
      </c>
      <c r="E467" s="7"/>
      <c r="F467" s="7">
        <f t="shared" si="1311"/>
        <v>6230.8</v>
      </c>
      <c r="G467" s="7">
        <f>6130.8+100</f>
        <v>6230.8</v>
      </c>
      <c r="H467" s="7"/>
      <c r="I467" s="7">
        <f t="shared" si="1312"/>
        <v>6230.8</v>
      </c>
      <c r="J467" s="7">
        <f>5825+100</f>
        <v>5925</v>
      </c>
      <c r="K467" s="7"/>
      <c r="L467" s="7">
        <f t="shared" si="1313"/>
        <v>5925</v>
      </c>
    </row>
    <row r="468" spans="1:12" ht="15.75" outlineLevel="7" x14ac:dyDescent="0.25">
      <c r="A468" s="10" t="s">
        <v>522</v>
      </c>
      <c r="B468" s="10" t="s">
        <v>27</v>
      </c>
      <c r="C468" s="113" t="s">
        <v>28</v>
      </c>
      <c r="D468" s="7">
        <v>108.6</v>
      </c>
      <c r="E468" s="7"/>
      <c r="F468" s="7">
        <f t="shared" si="1311"/>
        <v>108.6</v>
      </c>
      <c r="G468" s="7">
        <v>108.6</v>
      </c>
      <c r="H468" s="7"/>
      <c r="I468" s="7">
        <f t="shared" si="1312"/>
        <v>108.6</v>
      </c>
      <c r="J468" s="7">
        <v>108.6</v>
      </c>
      <c r="K468" s="7"/>
      <c r="L468" s="7">
        <f t="shared" si="1313"/>
        <v>108.6</v>
      </c>
    </row>
    <row r="469" spans="1:12" ht="15.75" outlineLevel="5" x14ac:dyDescent="0.25">
      <c r="A469" s="5" t="s">
        <v>296</v>
      </c>
      <c r="B469" s="5"/>
      <c r="C469" s="114" t="s">
        <v>297</v>
      </c>
      <c r="D469" s="4">
        <f t="shared" ref="D469:L469" si="1314">D470</f>
        <v>11926.4</v>
      </c>
      <c r="E469" s="4">
        <f t="shared" si="1314"/>
        <v>0</v>
      </c>
      <c r="F469" s="4">
        <f t="shared" si="1314"/>
        <v>11926.4</v>
      </c>
      <c r="G469" s="4">
        <f t="shared" si="1314"/>
        <v>10690</v>
      </c>
      <c r="H469" s="4">
        <f t="shared" si="1314"/>
        <v>0</v>
      </c>
      <c r="I469" s="4">
        <f t="shared" si="1314"/>
        <v>10690</v>
      </c>
      <c r="J469" s="4">
        <f t="shared" si="1314"/>
        <v>10690</v>
      </c>
      <c r="K469" s="4">
        <f t="shared" si="1314"/>
        <v>0</v>
      </c>
      <c r="L469" s="4">
        <f t="shared" si="1314"/>
        <v>10690</v>
      </c>
    </row>
    <row r="470" spans="1:12" ht="31.5" outlineLevel="7" x14ac:dyDescent="0.25">
      <c r="A470" s="10" t="s">
        <v>296</v>
      </c>
      <c r="B470" s="10" t="s">
        <v>92</v>
      </c>
      <c r="C470" s="113" t="s">
        <v>93</v>
      </c>
      <c r="D470" s="7">
        <f>11876.4+50</f>
        <v>11926.4</v>
      </c>
      <c r="E470" s="7"/>
      <c r="F470" s="7">
        <f t="shared" ref="F470" si="1315">SUM(D470:E470)</f>
        <v>11926.4</v>
      </c>
      <c r="G470" s="7">
        <v>10690</v>
      </c>
      <c r="H470" s="7"/>
      <c r="I470" s="7">
        <f t="shared" ref="I470" si="1316">SUM(G470:H470)</f>
        <v>10690</v>
      </c>
      <c r="J470" s="7">
        <v>10690</v>
      </c>
      <c r="K470" s="7"/>
      <c r="L470" s="7">
        <f t="shared" ref="L470" si="1317">SUM(J470:K470)</f>
        <v>10690</v>
      </c>
    </row>
    <row r="471" spans="1:12" ht="15.75" outlineLevel="5" x14ac:dyDescent="0.25">
      <c r="A471" s="5" t="s">
        <v>115</v>
      </c>
      <c r="B471" s="5"/>
      <c r="C471" s="114" t="s">
        <v>116</v>
      </c>
      <c r="D471" s="4">
        <f>D472</f>
        <v>53757.599999999999</v>
      </c>
      <c r="E471" s="4">
        <f t="shared" ref="E471:F471" si="1318">E472</f>
        <v>0</v>
      </c>
      <c r="F471" s="4">
        <f t="shared" si="1318"/>
        <v>53757.599999999999</v>
      </c>
      <c r="G471" s="4">
        <f>G472</f>
        <v>48337.599999999999</v>
      </c>
      <c r="H471" s="4">
        <f t="shared" ref="H471" si="1319">H472</f>
        <v>0</v>
      </c>
      <c r="I471" s="4">
        <f t="shared" ref="I471" si="1320">I472</f>
        <v>48337.599999999999</v>
      </c>
      <c r="J471" s="4">
        <f>J472</f>
        <v>50851.199999999997</v>
      </c>
      <c r="K471" s="4">
        <f t="shared" ref="K471" si="1321">K472</f>
        <v>0</v>
      </c>
      <c r="L471" s="4">
        <f t="shared" ref="L471" si="1322">L472</f>
        <v>50851.199999999997</v>
      </c>
    </row>
    <row r="472" spans="1:12" ht="31.5" outlineLevel="7" x14ac:dyDescent="0.25">
      <c r="A472" s="10" t="s">
        <v>115</v>
      </c>
      <c r="B472" s="10" t="s">
        <v>92</v>
      </c>
      <c r="C472" s="113" t="s">
        <v>93</v>
      </c>
      <c r="D472" s="7">
        <f>53727.6+30</f>
        <v>53757.599999999999</v>
      </c>
      <c r="E472" s="7"/>
      <c r="F472" s="7">
        <f t="shared" ref="F472" si="1323">SUM(D472:E472)</f>
        <v>53757.599999999999</v>
      </c>
      <c r="G472" s="7">
        <v>48337.599999999999</v>
      </c>
      <c r="H472" s="7"/>
      <c r="I472" s="7">
        <f t="shared" ref="I472" si="1324">SUM(G472:H472)</f>
        <v>48337.599999999999</v>
      </c>
      <c r="J472" s="7">
        <v>50851.199999999997</v>
      </c>
      <c r="K472" s="7"/>
      <c r="L472" s="7">
        <f t="shared" ref="L472" si="1325">SUM(J472:K472)</f>
        <v>50851.199999999997</v>
      </c>
    </row>
    <row r="473" spans="1:12" ht="15.75" outlineLevel="5" x14ac:dyDescent="0.25">
      <c r="A473" s="5" t="s">
        <v>118</v>
      </c>
      <c r="B473" s="5"/>
      <c r="C473" s="114" t="s">
        <v>119</v>
      </c>
      <c r="D473" s="4">
        <f>D474</f>
        <v>180</v>
      </c>
      <c r="E473" s="4">
        <f t="shared" ref="E473:F473" si="1326">E474</f>
        <v>0</v>
      </c>
      <c r="F473" s="4">
        <f t="shared" si="1326"/>
        <v>180</v>
      </c>
      <c r="G473" s="4">
        <f>G474</f>
        <v>180</v>
      </c>
      <c r="H473" s="4">
        <f t="shared" ref="H473" si="1327">H474</f>
        <v>0</v>
      </c>
      <c r="I473" s="4">
        <f t="shared" ref="I473" si="1328">I474</f>
        <v>180</v>
      </c>
      <c r="J473" s="4">
        <f>J474</f>
        <v>180</v>
      </c>
      <c r="K473" s="4">
        <f t="shared" ref="K473" si="1329">K474</f>
        <v>0</v>
      </c>
      <c r="L473" s="4">
        <f t="shared" ref="L473" si="1330">L474</f>
        <v>180</v>
      </c>
    </row>
    <row r="474" spans="1:12" ht="31.5" outlineLevel="7" x14ac:dyDescent="0.25">
      <c r="A474" s="10" t="s">
        <v>118</v>
      </c>
      <c r="B474" s="10" t="s">
        <v>11</v>
      </c>
      <c r="C474" s="113" t="s">
        <v>12</v>
      </c>
      <c r="D474" s="7">
        <v>180</v>
      </c>
      <c r="E474" s="7"/>
      <c r="F474" s="7">
        <f t="shared" ref="F474" si="1331">SUM(D474:E474)</f>
        <v>180</v>
      </c>
      <c r="G474" s="7">
        <v>180</v>
      </c>
      <c r="H474" s="7"/>
      <c r="I474" s="7">
        <f t="shared" ref="I474" si="1332">SUM(G474:H474)</f>
        <v>180</v>
      </c>
      <c r="J474" s="7">
        <v>180</v>
      </c>
      <c r="K474" s="7"/>
      <c r="L474" s="7">
        <f t="shared" ref="L474" si="1333">SUM(J474:K474)</f>
        <v>180</v>
      </c>
    </row>
    <row r="475" spans="1:12" ht="31.5" outlineLevel="5" x14ac:dyDescent="0.25">
      <c r="A475" s="5" t="s">
        <v>117</v>
      </c>
      <c r="B475" s="5"/>
      <c r="C475" s="114" t="s">
        <v>14</v>
      </c>
      <c r="D475" s="4">
        <f>D476</f>
        <v>300</v>
      </c>
      <c r="E475" s="4">
        <f t="shared" ref="E475:F475" si="1334">E476</f>
        <v>0</v>
      </c>
      <c r="F475" s="4">
        <f t="shared" si="1334"/>
        <v>300</v>
      </c>
      <c r="G475" s="4">
        <f>G476</f>
        <v>300</v>
      </c>
      <c r="H475" s="4">
        <f t="shared" ref="H475" si="1335">H476</f>
        <v>0</v>
      </c>
      <c r="I475" s="4">
        <f t="shared" ref="I475" si="1336">I476</f>
        <v>300</v>
      </c>
      <c r="J475" s="4">
        <f>J476</f>
        <v>300</v>
      </c>
      <c r="K475" s="4">
        <f t="shared" ref="K475" si="1337">K476</f>
        <v>0</v>
      </c>
      <c r="L475" s="4">
        <f t="shared" ref="L475" si="1338">L476</f>
        <v>300</v>
      </c>
    </row>
    <row r="476" spans="1:12" ht="15.75" outlineLevel="7" x14ac:dyDescent="0.25">
      <c r="A476" s="10" t="s">
        <v>117</v>
      </c>
      <c r="B476" s="10" t="s">
        <v>27</v>
      </c>
      <c r="C476" s="113" t="s">
        <v>28</v>
      </c>
      <c r="D476" s="7">
        <v>300</v>
      </c>
      <c r="E476" s="7"/>
      <c r="F476" s="7">
        <f t="shared" ref="F476" si="1339">SUM(D476:E476)</f>
        <v>300</v>
      </c>
      <c r="G476" s="7">
        <v>300</v>
      </c>
      <c r="H476" s="7"/>
      <c r="I476" s="7">
        <f t="shared" ref="I476" si="1340">SUM(G476:H476)</f>
        <v>300</v>
      </c>
      <c r="J476" s="7">
        <v>300</v>
      </c>
      <c r="K476" s="7"/>
      <c r="L476" s="7">
        <f t="shared" ref="L476" si="1341">SUM(J476:K476)</f>
        <v>300</v>
      </c>
    </row>
    <row r="477" spans="1:12" ht="20.25" outlineLevel="7" x14ac:dyDescent="0.3">
      <c r="A477" s="17"/>
      <c r="B477" s="17"/>
      <c r="C477" s="116" t="s">
        <v>621</v>
      </c>
      <c r="D477" s="4">
        <f t="shared" ref="D477:L477" si="1342">D416+D372+D350+D319+D222+D186+D130+D79+D11</f>
        <v>3220641.3794499999</v>
      </c>
      <c r="E477" s="4">
        <f t="shared" si="1342"/>
        <v>-3564.3164600000036</v>
      </c>
      <c r="F477" s="4">
        <f t="shared" si="1342"/>
        <v>3217077.06299</v>
      </c>
      <c r="G477" s="4">
        <f t="shared" si="1342"/>
        <v>2994325.9795500003</v>
      </c>
      <c r="H477" s="4">
        <f t="shared" si="1342"/>
        <v>6328.3999999999987</v>
      </c>
      <c r="I477" s="4">
        <f t="shared" si="1342"/>
        <v>3000654.3795500007</v>
      </c>
      <c r="J477" s="4">
        <f t="shared" si="1342"/>
        <v>2764485.3200000003</v>
      </c>
      <c r="K477" s="4">
        <f t="shared" si="1342"/>
        <v>5254.4000000000005</v>
      </c>
      <c r="L477" s="4">
        <f t="shared" si="1342"/>
        <v>2769739.7199999997</v>
      </c>
    </row>
    <row r="478" spans="1:12" ht="15.75" outlineLevel="7" x14ac:dyDescent="0.25">
      <c r="A478" s="10"/>
      <c r="B478" s="10"/>
      <c r="C478" s="113"/>
      <c r="D478" s="7"/>
      <c r="E478" s="7"/>
      <c r="F478" s="7"/>
      <c r="G478" s="7"/>
      <c r="H478" s="7"/>
      <c r="I478" s="7"/>
      <c r="J478" s="7"/>
      <c r="K478" s="7"/>
      <c r="L478" s="7"/>
    </row>
    <row r="479" spans="1:12" ht="15.75" outlineLevel="2" x14ac:dyDescent="0.25">
      <c r="A479" s="5" t="s">
        <v>4</v>
      </c>
      <c r="B479" s="5"/>
      <c r="C479" s="114" t="s">
        <v>5</v>
      </c>
      <c r="D479" s="4">
        <f>D480+D482+D484+D488+D490+D492</f>
        <v>21350.199999999997</v>
      </c>
      <c r="E479" s="4">
        <f t="shared" ref="E479:F479" si="1343">E480+E482+E484+E488+E490+E492</f>
        <v>0</v>
      </c>
      <c r="F479" s="4">
        <f t="shared" si="1343"/>
        <v>21350.199999999997</v>
      </c>
      <c r="G479" s="4">
        <f t="shared" ref="G479:J479" si="1344">G480+G482+G484+G488+G490+G492</f>
        <v>20597.899999999998</v>
      </c>
      <c r="H479" s="4">
        <f t="shared" ref="H479" si="1345">H480+H482+H484+H488+H490+H492</f>
        <v>0</v>
      </c>
      <c r="I479" s="4">
        <f t="shared" ref="I479" si="1346">I480+I482+I484+I488+I490+I492</f>
        <v>20597.899999999998</v>
      </c>
      <c r="J479" s="4">
        <f t="shared" si="1344"/>
        <v>20597.899999999998</v>
      </c>
      <c r="K479" s="4">
        <f t="shared" ref="K479" si="1347">K480+K482+K484+K488+K490+K492</f>
        <v>0</v>
      </c>
      <c r="L479" s="4">
        <f t="shared" ref="L479" si="1348">L480+L482+L484+L488+L490+L492</f>
        <v>20597.899999999998</v>
      </c>
    </row>
    <row r="480" spans="1:12" ht="31.5" outlineLevel="3" x14ac:dyDescent="0.25">
      <c r="A480" s="5" t="s">
        <v>39</v>
      </c>
      <c r="B480" s="5"/>
      <c r="C480" s="114" t="s">
        <v>561</v>
      </c>
      <c r="D480" s="4">
        <f>D481</f>
        <v>3453.9</v>
      </c>
      <c r="E480" s="4">
        <f t="shared" ref="E480:F480" si="1349">E481</f>
        <v>0</v>
      </c>
      <c r="F480" s="4">
        <f t="shared" si="1349"/>
        <v>3453.9</v>
      </c>
      <c r="G480" s="4">
        <f>G481</f>
        <v>3280.2</v>
      </c>
      <c r="H480" s="4">
        <f t="shared" ref="H480" si="1350">H481</f>
        <v>0</v>
      </c>
      <c r="I480" s="4">
        <f t="shared" ref="I480" si="1351">I481</f>
        <v>3280.2</v>
      </c>
      <c r="J480" s="4">
        <f>J481</f>
        <v>3280.2</v>
      </c>
      <c r="K480" s="4">
        <f t="shared" ref="K480" si="1352">K481</f>
        <v>0</v>
      </c>
      <c r="L480" s="4">
        <f t="shared" ref="L480" si="1353">L481</f>
        <v>3280.2</v>
      </c>
    </row>
    <row r="481" spans="1:13" ht="47.25" outlineLevel="7" x14ac:dyDescent="0.25">
      <c r="A481" s="10" t="s">
        <v>39</v>
      </c>
      <c r="B481" s="10" t="s">
        <v>8</v>
      </c>
      <c r="C481" s="113" t="s">
        <v>9</v>
      </c>
      <c r="D481" s="7">
        <v>3453.9</v>
      </c>
      <c r="E481" s="7"/>
      <c r="F481" s="7">
        <f t="shared" ref="F481" si="1354">SUM(D481:E481)</f>
        <v>3453.9</v>
      </c>
      <c r="G481" s="7">
        <v>3280.2</v>
      </c>
      <c r="H481" s="7"/>
      <c r="I481" s="7">
        <f t="shared" ref="I481" si="1355">SUM(G481:H481)</f>
        <v>3280.2</v>
      </c>
      <c r="J481" s="7">
        <v>3280.2</v>
      </c>
      <c r="K481" s="7"/>
      <c r="L481" s="7">
        <f t="shared" ref="L481" si="1356">SUM(J481:K481)</f>
        <v>3280.2</v>
      </c>
    </row>
    <row r="482" spans="1:13" ht="31.5" outlineLevel="3" x14ac:dyDescent="0.25">
      <c r="A482" s="5" t="s">
        <v>6</v>
      </c>
      <c r="B482" s="5"/>
      <c r="C482" s="114" t="s">
        <v>7</v>
      </c>
      <c r="D482" s="4">
        <f t="shared" ref="D482:L482" si="1357">D483</f>
        <v>2205.1999999999998</v>
      </c>
      <c r="E482" s="4">
        <f t="shared" si="1357"/>
        <v>0</v>
      </c>
      <c r="F482" s="4">
        <f t="shared" si="1357"/>
        <v>2205.1999999999998</v>
      </c>
      <c r="G482" s="4">
        <f t="shared" si="1357"/>
        <v>2094.3000000000002</v>
      </c>
      <c r="H482" s="4">
        <f t="shared" si="1357"/>
        <v>0</v>
      </c>
      <c r="I482" s="4">
        <f t="shared" si="1357"/>
        <v>2094.3000000000002</v>
      </c>
      <c r="J482" s="4">
        <f t="shared" si="1357"/>
        <v>2094.3000000000002</v>
      </c>
      <c r="K482" s="4">
        <f t="shared" si="1357"/>
        <v>0</v>
      </c>
      <c r="L482" s="4">
        <f t="shared" si="1357"/>
        <v>2094.3000000000002</v>
      </c>
    </row>
    <row r="483" spans="1:13" ht="47.25" outlineLevel="7" x14ac:dyDescent="0.25">
      <c r="A483" s="10" t="s">
        <v>6</v>
      </c>
      <c r="B483" s="10" t="s">
        <v>8</v>
      </c>
      <c r="C483" s="113" t="s">
        <v>9</v>
      </c>
      <c r="D483" s="7">
        <v>2205.1999999999998</v>
      </c>
      <c r="E483" s="7"/>
      <c r="F483" s="7">
        <f t="shared" ref="F483" si="1358">SUM(D483:E483)</f>
        <v>2205.1999999999998</v>
      </c>
      <c r="G483" s="7">
        <v>2094.3000000000002</v>
      </c>
      <c r="H483" s="7"/>
      <c r="I483" s="7">
        <f t="shared" ref="I483" si="1359">SUM(G483:H483)</f>
        <v>2094.3000000000002</v>
      </c>
      <c r="J483" s="7">
        <v>2094.3000000000002</v>
      </c>
      <c r="K483" s="7"/>
      <c r="L483" s="7">
        <f t="shared" ref="L483" si="1360">SUM(J483:K483)</f>
        <v>2094.3000000000002</v>
      </c>
    </row>
    <row r="484" spans="1:13" ht="15.75" outlineLevel="3" x14ac:dyDescent="0.25">
      <c r="A484" s="5" t="s">
        <v>10</v>
      </c>
      <c r="B484" s="5"/>
      <c r="C484" s="114" t="s">
        <v>59</v>
      </c>
      <c r="D484" s="4">
        <f>D485+D486+D487</f>
        <v>10913.5</v>
      </c>
      <c r="E484" s="4">
        <f t="shared" ref="E484:F484" si="1361">E485+E486+E487</f>
        <v>0</v>
      </c>
      <c r="F484" s="4">
        <f t="shared" si="1361"/>
        <v>10913.5</v>
      </c>
      <c r="G484" s="4">
        <f t="shared" ref="G484:J484" si="1362">G485+G486+G487</f>
        <v>10445.799999999999</v>
      </c>
      <c r="H484" s="4">
        <f t="shared" ref="H484" si="1363">H485+H486+H487</f>
        <v>0</v>
      </c>
      <c r="I484" s="4">
        <f t="shared" ref="I484" si="1364">I485+I486+I487</f>
        <v>10445.799999999999</v>
      </c>
      <c r="J484" s="4">
        <f t="shared" si="1362"/>
        <v>10445.799999999999</v>
      </c>
      <c r="K484" s="4">
        <f t="shared" ref="K484" si="1365">K485+K486+K487</f>
        <v>0</v>
      </c>
      <c r="L484" s="4">
        <f t="shared" ref="L484" si="1366">L485+L486+L487</f>
        <v>10445.799999999999</v>
      </c>
    </row>
    <row r="485" spans="1:13" ht="47.25" outlineLevel="7" x14ac:dyDescent="0.25">
      <c r="A485" s="10" t="s">
        <v>10</v>
      </c>
      <c r="B485" s="10" t="s">
        <v>8</v>
      </c>
      <c r="C485" s="113" t="s">
        <v>9</v>
      </c>
      <c r="D485" s="7">
        <v>9303</v>
      </c>
      <c r="E485" s="7"/>
      <c r="F485" s="7">
        <f t="shared" ref="F485:F487" si="1367">SUM(D485:E485)</f>
        <v>9303</v>
      </c>
      <c r="G485" s="7">
        <v>8835.2999999999993</v>
      </c>
      <c r="H485" s="7"/>
      <c r="I485" s="7">
        <f t="shared" ref="I485:I487" si="1368">SUM(G485:H485)</f>
        <v>8835.2999999999993</v>
      </c>
      <c r="J485" s="7">
        <v>8835.2999999999993</v>
      </c>
      <c r="K485" s="7"/>
      <c r="L485" s="7">
        <f t="shared" ref="L485:L487" si="1369">SUM(J485:K485)</f>
        <v>8835.2999999999993</v>
      </c>
      <c r="M485" s="126"/>
    </row>
    <row r="486" spans="1:13" ht="31.5" outlineLevel="7" x14ac:dyDescent="0.25">
      <c r="A486" s="10" t="s">
        <v>10</v>
      </c>
      <c r="B486" s="10" t="s">
        <v>11</v>
      </c>
      <c r="C486" s="113" t="s">
        <v>12</v>
      </c>
      <c r="D486" s="7">
        <v>1607.7</v>
      </c>
      <c r="E486" s="7"/>
      <c r="F486" s="7">
        <f t="shared" si="1367"/>
        <v>1607.7</v>
      </c>
      <c r="G486" s="7">
        <v>1607.7</v>
      </c>
      <c r="H486" s="7"/>
      <c r="I486" s="7">
        <f t="shared" si="1368"/>
        <v>1607.7</v>
      </c>
      <c r="J486" s="7">
        <v>1607.7</v>
      </c>
      <c r="K486" s="7"/>
      <c r="L486" s="7">
        <f t="shared" si="1369"/>
        <v>1607.7</v>
      </c>
      <c r="M486" s="126"/>
    </row>
    <row r="487" spans="1:13" ht="15.75" outlineLevel="7" x14ac:dyDescent="0.25">
      <c r="A487" s="10" t="s">
        <v>10</v>
      </c>
      <c r="B487" s="10" t="s">
        <v>27</v>
      </c>
      <c r="C487" s="113" t="s">
        <v>28</v>
      </c>
      <c r="D487" s="7">
        <v>2.8</v>
      </c>
      <c r="E487" s="7"/>
      <c r="F487" s="7">
        <f t="shared" si="1367"/>
        <v>2.8</v>
      </c>
      <c r="G487" s="7">
        <v>2.8</v>
      </c>
      <c r="H487" s="7"/>
      <c r="I487" s="7">
        <f t="shared" si="1368"/>
        <v>2.8</v>
      </c>
      <c r="J487" s="7">
        <v>2.8</v>
      </c>
      <c r="K487" s="7"/>
      <c r="L487" s="7">
        <f t="shared" si="1369"/>
        <v>2.8</v>
      </c>
    </row>
    <row r="488" spans="1:13" ht="15.75" outlineLevel="3" x14ac:dyDescent="0.25">
      <c r="A488" s="5" t="s">
        <v>29</v>
      </c>
      <c r="B488" s="5"/>
      <c r="C488" s="114" t="s">
        <v>30</v>
      </c>
      <c r="D488" s="4">
        <f>D489</f>
        <v>1978.6</v>
      </c>
      <c r="E488" s="4">
        <f t="shared" ref="E488:F488" si="1370">E489</f>
        <v>0</v>
      </c>
      <c r="F488" s="4">
        <f t="shared" si="1370"/>
        <v>1978.6</v>
      </c>
      <c r="G488" s="4">
        <f>G489</f>
        <v>1978.6</v>
      </c>
      <c r="H488" s="4">
        <f t="shared" ref="H488" si="1371">H489</f>
        <v>0</v>
      </c>
      <c r="I488" s="4">
        <f t="shared" ref="I488" si="1372">I489</f>
        <v>1978.6</v>
      </c>
      <c r="J488" s="4">
        <f>J489</f>
        <v>1978.6</v>
      </c>
      <c r="K488" s="4">
        <f t="shared" ref="K488" si="1373">K489</f>
        <v>0</v>
      </c>
      <c r="L488" s="4">
        <f t="shared" ref="L488" si="1374">L489</f>
        <v>1978.6</v>
      </c>
    </row>
    <row r="489" spans="1:13" ht="47.25" outlineLevel="7" x14ac:dyDescent="0.25">
      <c r="A489" s="10" t="s">
        <v>29</v>
      </c>
      <c r="B489" s="10" t="s">
        <v>8</v>
      </c>
      <c r="C489" s="113" t="s">
        <v>9</v>
      </c>
      <c r="D489" s="7">
        <v>1978.6</v>
      </c>
      <c r="E489" s="7"/>
      <c r="F489" s="7">
        <f t="shared" ref="F489" si="1375">SUM(D489:E489)</f>
        <v>1978.6</v>
      </c>
      <c r="G489" s="7">
        <v>1978.6</v>
      </c>
      <c r="H489" s="7"/>
      <c r="I489" s="7">
        <f t="shared" ref="I489" si="1376">SUM(G489:H489)</f>
        <v>1978.6</v>
      </c>
      <c r="J489" s="7">
        <v>1978.6</v>
      </c>
      <c r="K489" s="7"/>
      <c r="L489" s="7">
        <f t="shared" ref="L489" si="1377">SUM(J489:K489)</f>
        <v>1978.6</v>
      </c>
    </row>
    <row r="490" spans="1:13" ht="31.5" outlineLevel="3" x14ac:dyDescent="0.25">
      <c r="A490" s="5" t="s">
        <v>13</v>
      </c>
      <c r="B490" s="5"/>
      <c r="C490" s="114" t="s">
        <v>14</v>
      </c>
      <c r="D490" s="4">
        <f>D491</f>
        <v>120.6</v>
      </c>
      <c r="E490" s="4">
        <f t="shared" ref="E490:F490" si="1378">E491</f>
        <v>0</v>
      </c>
      <c r="F490" s="4">
        <f t="shared" si="1378"/>
        <v>120.6</v>
      </c>
      <c r="G490" s="4">
        <f>G491</f>
        <v>120.6</v>
      </c>
      <c r="H490" s="4">
        <f t="shared" ref="H490" si="1379">H491</f>
        <v>0</v>
      </c>
      <c r="I490" s="4">
        <f t="shared" ref="I490" si="1380">I491</f>
        <v>120.6</v>
      </c>
      <c r="J490" s="4">
        <f>J491</f>
        <v>120.6</v>
      </c>
      <c r="K490" s="4">
        <f t="shared" ref="K490" si="1381">K491</f>
        <v>0</v>
      </c>
      <c r="L490" s="4">
        <f t="shared" ref="L490" si="1382">L491</f>
        <v>120.6</v>
      </c>
    </row>
    <row r="491" spans="1:13" ht="31.5" outlineLevel="7" x14ac:dyDescent="0.25">
      <c r="A491" s="10" t="s">
        <v>13</v>
      </c>
      <c r="B491" s="10" t="s">
        <v>11</v>
      </c>
      <c r="C491" s="113" t="s">
        <v>12</v>
      </c>
      <c r="D491" s="7">
        <f>105.6+15</f>
        <v>120.6</v>
      </c>
      <c r="E491" s="7"/>
      <c r="F491" s="7">
        <f t="shared" ref="F491" si="1383">SUM(D491:E491)</f>
        <v>120.6</v>
      </c>
      <c r="G491" s="7">
        <v>120.6</v>
      </c>
      <c r="H491" s="7"/>
      <c r="I491" s="7">
        <f t="shared" ref="I491" si="1384">SUM(G491:H491)</f>
        <v>120.6</v>
      </c>
      <c r="J491" s="7">
        <v>120.6</v>
      </c>
      <c r="K491" s="7"/>
      <c r="L491" s="7">
        <f t="shared" ref="L491" si="1385">SUM(J491:K491)</f>
        <v>120.6</v>
      </c>
    </row>
    <row r="492" spans="1:13" ht="15.75" outlineLevel="3" x14ac:dyDescent="0.25">
      <c r="A492" s="5" t="s">
        <v>31</v>
      </c>
      <c r="B492" s="5"/>
      <c r="C492" s="114" t="s">
        <v>32</v>
      </c>
      <c r="D492" s="4">
        <f>D493</f>
        <v>2678.4</v>
      </c>
      <c r="E492" s="4">
        <f t="shared" ref="E492:F492" si="1386">E493</f>
        <v>0</v>
      </c>
      <c r="F492" s="4">
        <f t="shared" si="1386"/>
        <v>2678.4</v>
      </c>
      <c r="G492" s="4">
        <f>G493</f>
        <v>2678.4</v>
      </c>
      <c r="H492" s="4">
        <f t="shared" ref="H492" si="1387">H493</f>
        <v>0</v>
      </c>
      <c r="I492" s="4">
        <f t="shared" ref="I492" si="1388">I493</f>
        <v>2678.4</v>
      </c>
      <c r="J492" s="4">
        <f>J493</f>
        <v>2678.4</v>
      </c>
      <c r="K492" s="4">
        <f t="shared" ref="K492" si="1389">K493</f>
        <v>0</v>
      </c>
      <c r="L492" s="4">
        <f t="shared" ref="L492" si="1390">L493</f>
        <v>2678.4</v>
      </c>
    </row>
    <row r="493" spans="1:13" ht="15.75" outlineLevel="7" x14ac:dyDescent="0.25">
      <c r="A493" s="10" t="s">
        <v>31</v>
      </c>
      <c r="B493" s="10" t="s">
        <v>33</v>
      </c>
      <c r="C493" s="113" t="s">
        <v>34</v>
      </c>
      <c r="D493" s="7">
        <v>2678.4</v>
      </c>
      <c r="E493" s="7"/>
      <c r="F493" s="7">
        <f t="shared" ref="F493" si="1391">SUM(D493:E493)</f>
        <v>2678.4</v>
      </c>
      <c r="G493" s="7">
        <v>2678.4</v>
      </c>
      <c r="H493" s="7"/>
      <c r="I493" s="7">
        <f t="shared" ref="I493" si="1392">SUM(G493:H493)</f>
        <v>2678.4</v>
      </c>
      <c r="J493" s="7">
        <v>2678.4</v>
      </c>
      <c r="K493" s="7"/>
      <c r="L493" s="7">
        <f t="shared" ref="L493" si="1393">SUM(J493:K493)</f>
        <v>2678.4</v>
      </c>
    </row>
    <row r="494" spans="1:13" ht="31.5" outlineLevel="2" x14ac:dyDescent="0.25">
      <c r="A494" s="5" t="s">
        <v>17</v>
      </c>
      <c r="B494" s="5"/>
      <c r="C494" s="114" t="s">
        <v>18</v>
      </c>
      <c r="D494" s="4">
        <f>D495+D499+D501+D503+D505+D507+D497</f>
        <v>85100.92525</v>
      </c>
      <c r="E494" s="4">
        <f t="shared" ref="E494:F494" si="1394">E495+E499+E501+E503+E505+E507+E497</f>
        <v>-11653.204259999999</v>
      </c>
      <c r="F494" s="4">
        <f t="shared" si="1394"/>
        <v>73447.720990000002</v>
      </c>
      <c r="G494" s="4">
        <f t="shared" ref="G494:J494" si="1395">G495+G499+G501+G503+G505+G507+G497</f>
        <v>200132.65</v>
      </c>
      <c r="H494" s="4">
        <f t="shared" ref="H494" si="1396">H495+H499+H501+H503+H505+H507+H497</f>
        <v>-1306</v>
      </c>
      <c r="I494" s="4">
        <f t="shared" ref="I494" si="1397">I495+I499+I501+I503+I505+I507+I497</f>
        <v>198826.65</v>
      </c>
      <c r="J494" s="4">
        <f t="shared" si="1395"/>
        <v>233475.59999999998</v>
      </c>
      <c r="K494" s="4">
        <f t="shared" ref="K494" si="1398">K495+K499+K501+K503+K505+K507+K497</f>
        <v>-1100</v>
      </c>
      <c r="L494" s="4">
        <f t="shared" ref="L494" si="1399">L495+L499+L501+L503+L505+L507+L497</f>
        <v>232375.59999999998</v>
      </c>
    </row>
    <row r="495" spans="1:13" ht="47.25" outlineLevel="3" x14ac:dyDescent="0.25">
      <c r="A495" s="5" t="s">
        <v>19</v>
      </c>
      <c r="B495" s="5"/>
      <c r="C495" s="114" t="s">
        <v>20</v>
      </c>
      <c r="D495" s="4">
        <f t="shared" ref="D495:L495" si="1400">D496</f>
        <v>1182</v>
      </c>
      <c r="E495" s="4">
        <f t="shared" si="1400"/>
        <v>0</v>
      </c>
      <c r="F495" s="4">
        <f t="shared" si="1400"/>
        <v>1182</v>
      </c>
      <c r="G495" s="4">
        <f t="shared" si="1400"/>
        <v>1182</v>
      </c>
      <c r="H495" s="4">
        <f t="shared" si="1400"/>
        <v>0</v>
      </c>
      <c r="I495" s="4">
        <f t="shared" si="1400"/>
        <v>1182</v>
      </c>
      <c r="J495" s="4">
        <f t="shared" si="1400"/>
        <v>1182</v>
      </c>
      <c r="K495" s="4">
        <f t="shared" si="1400"/>
        <v>0</v>
      </c>
      <c r="L495" s="4">
        <f t="shared" si="1400"/>
        <v>1182</v>
      </c>
    </row>
    <row r="496" spans="1:13" ht="31.5" outlineLevel="7" x14ac:dyDescent="0.25">
      <c r="A496" s="10" t="s">
        <v>19</v>
      </c>
      <c r="B496" s="10" t="s">
        <v>11</v>
      </c>
      <c r="C496" s="113" t="s">
        <v>12</v>
      </c>
      <c r="D496" s="7">
        <f>1146+36</f>
        <v>1182</v>
      </c>
      <c r="E496" s="7"/>
      <c r="F496" s="7">
        <f t="shared" ref="F496" si="1401">SUM(D496:E496)</f>
        <v>1182</v>
      </c>
      <c r="G496" s="7">
        <v>1182</v>
      </c>
      <c r="H496" s="7"/>
      <c r="I496" s="7">
        <f t="shared" ref="I496" si="1402">SUM(G496:H496)</f>
        <v>1182</v>
      </c>
      <c r="J496" s="7">
        <v>1182</v>
      </c>
      <c r="K496" s="7"/>
      <c r="L496" s="7">
        <f t="shared" ref="L496" si="1403">SUM(J496:K496)</f>
        <v>1182</v>
      </c>
    </row>
    <row r="497" spans="1:12" ht="15.75" outlineLevel="7" x14ac:dyDescent="0.25">
      <c r="A497" s="5" t="s">
        <v>75</v>
      </c>
      <c r="B497" s="5"/>
      <c r="C497" s="114" t="s">
        <v>851</v>
      </c>
      <c r="D497" s="4">
        <f t="shared" ref="D497:L497" si="1404">D498</f>
        <v>5000</v>
      </c>
      <c r="E497" s="4">
        <f t="shared" si="1404"/>
        <v>0</v>
      </c>
      <c r="F497" s="4">
        <f t="shared" si="1404"/>
        <v>5000</v>
      </c>
      <c r="G497" s="4">
        <f t="shared" si="1404"/>
        <v>5000</v>
      </c>
      <c r="H497" s="4">
        <f t="shared" si="1404"/>
        <v>0</v>
      </c>
      <c r="I497" s="4">
        <f t="shared" si="1404"/>
        <v>5000</v>
      </c>
      <c r="J497" s="4">
        <f t="shared" si="1404"/>
        <v>5000</v>
      </c>
      <c r="K497" s="4">
        <f t="shared" si="1404"/>
        <v>0</v>
      </c>
      <c r="L497" s="4">
        <f t="shared" si="1404"/>
        <v>5000</v>
      </c>
    </row>
    <row r="498" spans="1:12" ht="15.75" outlineLevel="7" x14ac:dyDescent="0.25">
      <c r="A498" s="10" t="s">
        <v>75</v>
      </c>
      <c r="B498" s="10" t="s">
        <v>27</v>
      </c>
      <c r="C498" s="113" t="s">
        <v>28</v>
      </c>
      <c r="D498" s="7">
        <v>5000</v>
      </c>
      <c r="E498" s="7"/>
      <c r="F498" s="7">
        <f t="shared" ref="F498" si="1405">SUM(D498:E498)</f>
        <v>5000</v>
      </c>
      <c r="G498" s="7">
        <v>5000</v>
      </c>
      <c r="H498" s="7"/>
      <c r="I498" s="7">
        <f t="shared" ref="I498" si="1406">SUM(G498:H498)</f>
        <v>5000</v>
      </c>
      <c r="J498" s="7">
        <v>5000</v>
      </c>
      <c r="K498" s="7"/>
      <c r="L498" s="7">
        <f t="shared" ref="L498" si="1407">SUM(J498:K498)</f>
        <v>5000</v>
      </c>
    </row>
    <row r="499" spans="1:12" ht="47.25" outlineLevel="3" x14ac:dyDescent="0.25">
      <c r="A499" s="5" t="s">
        <v>523</v>
      </c>
      <c r="B499" s="5"/>
      <c r="C499" s="114" t="s">
        <v>611</v>
      </c>
      <c r="D499" s="4">
        <f>D500</f>
        <v>22762</v>
      </c>
      <c r="E499" s="4">
        <f t="shared" ref="E499:F499" si="1408">E500</f>
        <v>0</v>
      </c>
      <c r="F499" s="4">
        <f t="shared" si="1408"/>
        <v>22762</v>
      </c>
      <c r="G499" s="4">
        <f>G500</f>
        <v>43460.1</v>
      </c>
      <c r="H499" s="4">
        <f t="shared" ref="H499" si="1409">H500</f>
        <v>0</v>
      </c>
      <c r="I499" s="4">
        <f t="shared" ref="I499" si="1410">I500</f>
        <v>43460.1</v>
      </c>
      <c r="J499" s="4">
        <f>J500</f>
        <v>43597.3</v>
      </c>
      <c r="K499" s="4">
        <f t="shared" ref="K499" si="1411">K500</f>
        <v>0</v>
      </c>
      <c r="L499" s="4">
        <f t="shared" ref="L499" si="1412">L500</f>
        <v>43597.3</v>
      </c>
    </row>
    <row r="500" spans="1:12" ht="15.75" outlineLevel="7" x14ac:dyDescent="0.25">
      <c r="A500" s="10" t="s">
        <v>523</v>
      </c>
      <c r="B500" s="10" t="s">
        <v>27</v>
      </c>
      <c r="C500" s="113" t="s">
        <v>28</v>
      </c>
      <c r="D500" s="7">
        <v>22762</v>
      </c>
      <c r="E500" s="7"/>
      <c r="F500" s="7">
        <f t="shared" ref="F500" si="1413">SUM(D500:E500)</f>
        <v>22762</v>
      </c>
      <c r="G500" s="7">
        <f>43597.5-137.4</f>
        <v>43460.1</v>
      </c>
      <c r="H500" s="7"/>
      <c r="I500" s="7">
        <f t="shared" ref="I500" si="1414">SUM(G500:H500)</f>
        <v>43460.1</v>
      </c>
      <c r="J500" s="7">
        <v>43597.3</v>
      </c>
      <c r="K500" s="7"/>
      <c r="L500" s="7">
        <f t="shared" ref="L500" si="1415">SUM(J500:K500)</f>
        <v>43597.3</v>
      </c>
    </row>
    <row r="501" spans="1:12" ht="15.75" outlineLevel="3" x14ac:dyDescent="0.25">
      <c r="A501" s="5" t="s">
        <v>524</v>
      </c>
      <c r="B501" s="5"/>
      <c r="C501" s="114" t="s">
        <v>525</v>
      </c>
      <c r="D501" s="4">
        <f>D502</f>
        <v>0</v>
      </c>
      <c r="E501" s="4">
        <f t="shared" ref="E501" si="1416">E502</f>
        <v>0</v>
      </c>
      <c r="F501" s="4"/>
      <c r="G501" s="4">
        <f>G502</f>
        <v>36873.199999999997</v>
      </c>
      <c r="H501" s="4">
        <f t="shared" ref="H501" si="1417">H502</f>
        <v>0</v>
      </c>
      <c r="I501" s="4">
        <f t="shared" ref="I501" si="1418">I502</f>
        <v>36873.199999999997</v>
      </c>
      <c r="J501" s="4">
        <f>J502</f>
        <v>75803.899999999994</v>
      </c>
      <c r="K501" s="4">
        <f t="shared" ref="K501" si="1419">K502</f>
        <v>0</v>
      </c>
      <c r="L501" s="4">
        <f t="shared" ref="L501" si="1420">L502</f>
        <v>75803.899999999994</v>
      </c>
    </row>
    <row r="502" spans="1:12" ht="15.75" outlineLevel="7" x14ac:dyDescent="0.25">
      <c r="A502" s="10" t="s">
        <v>524</v>
      </c>
      <c r="B502" s="10" t="s">
        <v>27</v>
      </c>
      <c r="C502" s="113" t="s">
        <v>28</v>
      </c>
      <c r="D502" s="7"/>
      <c r="E502" s="7"/>
      <c r="F502" s="7"/>
      <c r="G502" s="7">
        <v>36873.199999999997</v>
      </c>
      <c r="H502" s="7"/>
      <c r="I502" s="7">
        <f t="shared" ref="I502" si="1421">SUM(G502:H502)</f>
        <v>36873.199999999997</v>
      </c>
      <c r="J502" s="7">
        <v>75803.899999999994</v>
      </c>
      <c r="K502" s="7"/>
      <c r="L502" s="7">
        <f t="shared" ref="L502" si="1422">SUM(J502:K502)</f>
        <v>75803.899999999994</v>
      </c>
    </row>
    <row r="503" spans="1:12" ht="47.25" outlineLevel="3" x14ac:dyDescent="0.25">
      <c r="A503" s="5" t="s">
        <v>120</v>
      </c>
      <c r="B503" s="5"/>
      <c r="C503" s="114" t="s">
        <v>556</v>
      </c>
      <c r="D503" s="4">
        <f>D504</f>
        <v>13712.72525</v>
      </c>
      <c r="E503" s="4">
        <f t="shared" ref="E503:F503" si="1423">E504</f>
        <v>-10347.204259999999</v>
      </c>
      <c r="F503" s="4">
        <f t="shared" si="1423"/>
        <v>3365.5209900000009</v>
      </c>
      <c r="G503" s="4">
        <f>G504</f>
        <v>28077.85</v>
      </c>
      <c r="H503" s="4">
        <f t="shared" ref="H503" si="1424">H504</f>
        <v>0</v>
      </c>
      <c r="I503" s="4">
        <f t="shared" ref="I503" si="1425">I504</f>
        <v>28077.85</v>
      </c>
      <c r="J503" s="4">
        <f>J504</f>
        <v>26698.1</v>
      </c>
      <c r="K503" s="4">
        <f t="shared" ref="K503" si="1426">K504</f>
        <v>0</v>
      </c>
      <c r="L503" s="4">
        <f t="shared" ref="L503" si="1427">L504</f>
        <v>26698.1</v>
      </c>
    </row>
    <row r="504" spans="1:12" ht="15.75" outlineLevel="7" x14ac:dyDescent="0.25">
      <c r="A504" s="10" t="s">
        <v>120</v>
      </c>
      <c r="B504" s="10" t="s">
        <v>27</v>
      </c>
      <c r="C504" s="113" t="s">
        <v>28</v>
      </c>
      <c r="D504" s="102">
        <v>13712.72525</v>
      </c>
      <c r="E504" s="102">
        <f>-413.02925-7559.17501-2375</f>
        <v>-10347.204259999999</v>
      </c>
      <c r="F504" s="7">
        <f>SUM(D504:E504)</f>
        <v>3365.5209900000009</v>
      </c>
      <c r="G504" s="102">
        <v>28077.85</v>
      </c>
      <c r="H504" s="7"/>
      <c r="I504" s="7">
        <f t="shared" ref="I504" si="1428">SUM(G504:H504)</f>
        <v>28077.85</v>
      </c>
      <c r="J504" s="102">
        <v>26698.1</v>
      </c>
      <c r="K504" s="7"/>
      <c r="L504" s="7">
        <f t="shared" ref="L504" si="1429">SUM(J504:K504)</f>
        <v>26698.1</v>
      </c>
    </row>
    <row r="505" spans="1:12" s="160" customFormat="1" ht="47.25" outlineLevel="3" x14ac:dyDescent="0.25">
      <c r="A505" s="5" t="s">
        <v>120</v>
      </c>
      <c r="B505" s="5"/>
      <c r="C505" s="114" t="s">
        <v>581</v>
      </c>
      <c r="D505" s="4">
        <f>D506</f>
        <v>41138.199999999997</v>
      </c>
      <c r="E505" s="4">
        <f t="shared" ref="E505:F505" si="1430">E506</f>
        <v>0</v>
      </c>
      <c r="F505" s="4">
        <f t="shared" si="1430"/>
        <v>41138.199999999997</v>
      </c>
      <c r="G505" s="4">
        <f>G506</f>
        <v>84233.5</v>
      </c>
      <c r="H505" s="4">
        <f t="shared" ref="H505" si="1431">H506</f>
        <v>0</v>
      </c>
      <c r="I505" s="4">
        <f t="shared" ref="I505" si="1432">I506</f>
        <v>84233.5</v>
      </c>
      <c r="J505" s="4">
        <f>J506</f>
        <v>80094.3</v>
      </c>
      <c r="K505" s="4">
        <f t="shared" ref="K505" si="1433">K506</f>
        <v>0</v>
      </c>
      <c r="L505" s="4">
        <f t="shared" ref="L505" si="1434">L506</f>
        <v>80094.3</v>
      </c>
    </row>
    <row r="506" spans="1:12" s="160" customFormat="1" ht="15.75" outlineLevel="7" x14ac:dyDescent="0.25">
      <c r="A506" s="10" t="s">
        <v>120</v>
      </c>
      <c r="B506" s="10" t="s">
        <v>27</v>
      </c>
      <c r="C506" s="113" t="s">
        <v>28</v>
      </c>
      <c r="D506" s="7">
        <v>41138.199999999997</v>
      </c>
      <c r="E506" s="7">
        <f>(-26358.82725+26358.82725)</f>
        <v>0</v>
      </c>
      <c r="F506" s="7">
        <f t="shared" ref="F506" si="1435">SUM(D506:E506)</f>
        <v>41138.199999999997</v>
      </c>
      <c r="G506" s="7">
        <v>84233.5</v>
      </c>
      <c r="H506" s="7"/>
      <c r="I506" s="7">
        <f t="shared" ref="I506" si="1436">SUM(G506:H506)</f>
        <v>84233.5</v>
      </c>
      <c r="J506" s="7">
        <v>80094.3</v>
      </c>
      <c r="K506" s="7"/>
      <c r="L506" s="7">
        <f t="shared" ref="L506" si="1437">SUM(J506:K506)</f>
        <v>80094.3</v>
      </c>
    </row>
    <row r="507" spans="1:12" ht="31.5" hidden="1" outlineLevel="3" x14ac:dyDescent="0.25">
      <c r="A507" s="5" t="s">
        <v>121</v>
      </c>
      <c r="B507" s="5"/>
      <c r="C507" s="114" t="s">
        <v>562</v>
      </c>
      <c r="D507" s="4">
        <f>D508</f>
        <v>1306</v>
      </c>
      <c r="E507" s="4">
        <f t="shared" ref="E507:F507" si="1438">E508</f>
        <v>-1306</v>
      </c>
      <c r="F507" s="4">
        <f t="shared" si="1438"/>
        <v>0</v>
      </c>
      <c r="G507" s="4">
        <f>G508</f>
        <v>1306</v>
      </c>
      <c r="H507" s="4">
        <f t="shared" ref="H507" si="1439">H508</f>
        <v>-1306</v>
      </c>
      <c r="I507" s="4">
        <f t="shared" ref="I507" si="1440">I508</f>
        <v>0</v>
      </c>
      <c r="J507" s="4">
        <f>J508</f>
        <v>1100</v>
      </c>
      <c r="K507" s="4">
        <f t="shared" ref="K507" si="1441">K508</f>
        <v>-1100</v>
      </c>
      <c r="L507" s="4">
        <f t="shared" ref="L507" si="1442">L508</f>
        <v>0</v>
      </c>
    </row>
    <row r="508" spans="1:12" ht="15.75" hidden="1" outlineLevel="7" x14ac:dyDescent="0.25">
      <c r="A508" s="10" t="s">
        <v>121</v>
      </c>
      <c r="B508" s="10" t="s">
        <v>27</v>
      </c>
      <c r="C508" s="113" t="s">
        <v>28</v>
      </c>
      <c r="D508" s="7">
        <v>1306</v>
      </c>
      <c r="E508" s="7">
        <v>-1306</v>
      </c>
      <c r="F508" s="7">
        <f t="shared" ref="F508" si="1443">SUM(D508:E508)</f>
        <v>0</v>
      </c>
      <c r="G508" s="7">
        <v>1306</v>
      </c>
      <c r="H508" s="7">
        <v>-1306</v>
      </c>
      <c r="I508" s="7">
        <f t="shared" ref="I508" si="1444">SUM(G508:H508)</f>
        <v>0</v>
      </c>
      <c r="J508" s="7">
        <v>1100</v>
      </c>
      <c r="K508" s="7">
        <v>-1100</v>
      </c>
      <c r="L508" s="7">
        <f t="shared" ref="L508" si="1445">SUM(J508:K508)</f>
        <v>0</v>
      </c>
    </row>
    <row r="509" spans="1:12" ht="15.75" x14ac:dyDescent="0.25">
      <c r="A509" s="18"/>
      <c r="B509" s="18"/>
      <c r="C509" s="117" t="s">
        <v>622</v>
      </c>
      <c r="D509" s="148">
        <f>D494+D479</f>
        <v>106451.12525</v>
      </c>
      <c r="E509" s="148">
        <f t="shared" ref="E509:F509" si="1446">E494+E479</f>
        <v>-11653.204259999999</v>
      </c>
      <c r="F509" s="148">
        <f t="shared" si="1446"/>
        <v>94797.920989999999</v>
      </c>
      <c r="G509" s="148">
        <f t="shared" ref="G509:J509" si="1447">G494+G479</f>
        <v>220730.55</v>
      </c>
      <c r="H509" s="148">
        <f t="shared" si="1447"/>
        <v>-1306</v>
      </c>
      <c r="I509" s="148">
        <f t="shared" si="1447"/>
        <v>219424.55</v>
      </c>
      <c r="J509" s="148">
        <f t="shared" si="1447"/>
        <v>254073.49999999997</v>
      </c>
      <c r="K509" s="148">
        <f t="shared" ref="K509:L509" si="1448">K494+K479</f>
        <v>-1100</v>
      </c>
      <c r="L509" s="148">
        <f t="shared" si="1448"/>
        <v>252973.49999999997</v>
      </c>
    </row>
    <row r="510" spans="1:12" ht="24" customHeight="1" x14ac:dyDescent="0.25">
      <c r="A510" s="197" t="s">
        <v>542</v>
      </c>
      <c r="B510" s="198"/>
      <c r="C510" s="199"/>
      <c r="D510" s="148">
        <f>D509+D477</f>
        <v>3327092.5046999999</v>
      </c>
      <c r="E510" s="148">
        <f t="shared" ref="E510" si="1449">E509+E477</f>
        <v>-15217.520720000002</v>
      </c>
      <c r="F510" s="148">
        <f>F509+F477</f>
        <v>3311874.98398</v>
      </c>
      <c r="G510" s="148">
        <f t="shared" ref="G510:J510" si="1450">G509+G477</f>
        <v>3215056.5295500001</v>
      </c>
      <c r="H510" s="148">
        <f t="shared" ref="H510" si="1451">H509+H477</f>
        <v>5022.3999999999987</v>
      </c>
      <c r="I510" s="148">
        <f t="shared" ref="I510" si="1452">I509+I477</f>
        <v>3220078.9295500005</v>
      </c>
      <c r="J510" s="148">
        <f t="shared" si="1450"/>
        <v>3018558.8200000003</v>
      </c>
      <c r="K510" s="148">
        <f t="shared" ref="K510" si="1453">K509+K477</f>
        <v>4154.4000000000005</v>
      </c>
      <c r="L510" s="148">
        <f t="shared" ref="L510" si="1454">L509+L477</f>
        <v>3022713.2199999997</v>
      </c>
    </row>
    <row r="511" spans="1:12" x14ac:dyDescent="0.2">
      <c r="A511" s="161"/>
      <c r="B511" s="161"/>
      <c r="C511" s="183"/>
      <c r="D511" s="161"/>
      <c r="E511" s="161"/>
      <c r="F511" s="161"/>
      <c r="G511" s="161"/>
      <c r="H511" s="161"/>
      <c r="I511" s="161"/>
      <c r="J511" s="161"/>
      <c r="K511" s="161"/>
      <c r="L511" s="161"/>
    </row>
    <row r="512" spans="1:12" hidden="1" x14ac:dyDescent="0.2">
      <c r="A512" s="161"/>
      <c r="B512" s="161"/>
      <c r="C512" s="183"/>
      <c r="D512" s="161">
        <v>3327092.5000000005</v>
      </c>
      <c r="E512" s="161"/>
      <c r="F512" s="161"/>
      <c r="G512" s="161">
        <v>3215056.5024999999</v>
      </c>
      <c r="H512" s="161"/>
      <c r="I512" s="161"/>
      <c r="J512" s="161">
        <v>3018558.8000000007</v>
      </c>
      <c r="K512" s="161"/>
      <c r="L512" s="161"/>
    </row>
    <row r="513" spans="1:12" hidden="1" x14ac:dyDescent="0.2">
      <c r="A513" s="161"/>
      <c r="B513" s="161"/>
      <c r="C513" s="183"/>
      <c r="D513" s="169">
        <f>D510-D512</f>
        <v>4.6999994665384293E-3</v>
      </c>
      <c r="E513" s="169"/>
      <c r="F513" s="169"/>
      <c r="G513" s="169">
        <f t="shared" ref="G513:J513" si="1455">G510-G512</f>
        <v>2.705000014975667E-2</v>
      </c>
      <c r="H513" s="169"/>
      <c r="I513" s="169"/>
      <c r="J513" s="169">
        <f t="shared" si="1455"/>
        <v>1.9999999552965164E-2</v>
      </c>
      <c r="K513" s="161"/>
      <c r="L513" s="161"/>
    </row>
    <row r="514" spans="1:12" hidden="1" x14ac:dyDescent="0.2">
      <c r="A514" s="161"/>
      <c r="B514" s="161"/>
      <c r="C514" s="183"/>
      <c r="D514" s="161"/>
      <c r="E514" s="161"/>
      <c r="F514" s="161"/>
      <c r="G514" s="161"/>
      <c r="H514" s="161"/>
      <c r="I514" s="161"/>
      <c r="J514" s="161"/>
      <c r="K514" s="161"/>
      <c r="L514" s="161"/>
    </row>
    <row r="515" spans="1:12" ht="27.75" hidden="1" customHeight="1" x14ac:dyDescent="0.2">
      <c r="A515" s="161"/>
      <c r="B515" s="161"/>
      <c r="C515" s="183"/>
      <c r="D515" s="161"/>
      <c r="E515" s="161"/>
      <c r="F515" s="161"/>
      <c r="G515" s="161"/>
      <c r="H515" s="161"/>
      <c r="I515" s="161"/>
      <c r="J515" s="161"/>
      <c r="K515" s="161"/>
      <c r="L515" s="161"/>
    </row>
    <row r="516" spans="1:12" hidden="1" x14ac:dyDescent="0.2">
      <c r="A516" s="161"/>
      <c r="B516" s="161"/>
      <c r="C516" s="183"/>
      <c r="D516" s="161"/>
      <c r="E516" s="161"/>
      <c r="F516" s="184">
        <v>3285516.1567300004</v>
      </c>
      <c r="G516" s="161"/>
      <c r="H516" s="161"/>
      <c r="I516" s="184">
        <v>3220078.9295499995</v>
      </c>
      <c r="J516" s="161"/>
      <c r="K516" s="161"/>
      <c r="L516" s="161">
        <v>3022713.2200000007</v>
      </c>
    </row>
    <row r="517" spans="1:12" hidden="1" x14ac:dyDescent="0.2">
      <c r="A517" s="161"/>
      <c r="B517" s="161"/>
      <c r="C517" s="183"/>
      <c r="D517" s="161"/>
      <c r="E517" s="161"/>
      <c r="F517" s="161"/>
      <c r="G517" s="161"/>
      <c r="H517" s="161"/>
      <c r="I517" s="161"/>
      <c r="J517" s="161"/>
      <c r="K517" s="161"/>
      <c r="L517" s="161"/>
    </row>
    <row r="518" spans="1:12" hidden="1" x14ac:dyDescent="0.2">
      <c r="A518" s="161"/>
      <c r="B518" s="161"/>
      <c r="C518" s="183"/>
      <c r="D518" s="185"/>
      <c r="E518" s="185"/>
      <c r="F518" s="185">
        <f>F510-F516</f>
        <v>26358.827249999624</v>
      </c>
      <c r="G518" s="185"/>
      <c r="H518" s="185"/>
      <c r="I518" s="185">
        <f>I510-I516</f>
        <v>0</v>
      </c>
      <c r="J518" s="185"/>
      <c r="K518" s="161"/>
      <c r="L518" s="185">
        <f>L510-L516</f>
        <v>0</v>
      </c>
    </row>
    <row r="519" spans="1:12" x14ac:dyDescent="0.2">
      <c r="A519" s="161"/>
      <c r="B519" s="161"/>
      <c r="C519" s="183"/>
      <c r="D519" s="185"/>
      <c r="E519" s="185"/>
      <c r="F519" s="185"/>
      <c r="G519" s="185"/>
      <c r="H519" s="185"/>
      <c r="I519" s="185"/>
      <c r="J519" s="185"/>
      <c r="K519" s="161"/>
      <c r="L519" s="161"/>
    </row>
    <row r="520" spans="1:12" x14ac:dyDescent="0.2">
      <c r="A520" s="161"/>
      <c r="B520" s="161"/>
      <c r="C520" s="183"/>
      <c r="D520" s="161"/>
      <c r="E520" s="161"/>
      <c r="F520" s="161"/>
      <c r="G520" s="161"/>
      <c r="H520" s="161"/>
      <c r="I520" s="161"/>
      <c r="J520" s="161"/>
      <c r="K520" s="161"/>
      <c r="L520" s="161"/>
    </row>
    <row r="521" spans="1:12" x14ac:dyDescent="0.2">
      <c r="A521" s="161"/>
      <c r="B521" s="161"/>
      <c r="C521" s="183"/>
      <c r="D521" s="161"/>
      <c r="E521" s="161"/>
      <c r="F521" s="161"/>
      <c r="G521" s="161"/>
      <c r="H521" s="161"/>
      <c r="I521" s="161"/>
      <c r="J521" s="161"/>
      <c r="K521" s="161"/>
      <c r="L521" s="161"/>
    </row>
    <row r="522" spans="1:12" x14ac:dyDescent="0.2">
      <c r="A522" s="161"/>
      <c r="B522" s="161"/>
      <c r="C522" s="183"/>
      <c r="D522" s="161"/>
      <c r="E522" s="161"/>
      <c r="F522" s="161"/>
      <c r="G522" s="161"/>
      <c r="H522" s="161"/>
      <c r="I522" s="161"/>
      <c r="J522" s="161"/>
      <c r="K522" s="161"/>
      <c r="L522" s="161"/>
    </row>
    <row r="523" spans="1:12" x14ac:dyDescent="0.2">
      <c r="A523" s="161"/>
      <c r="B523" s="161"/>
      <c r="C523" s="183"/>
      <c r="D523" s="161"/>
      <c r="E523" s="161"/>
      <c r="F523" s="161"/>
      <c r="G523" s="161"/>
      <c r="H523" s="161"/>
      <c r="I523" s="161"/>
      <c r="J523" s="161"/>
      <c r="K523" s="161"/>
      <c r="L523" s="161"/>
    </row>
    <row r="524" spans="1:12" x14ac:dyDescent="0.2">
      <c r="A524" s="161"/>
      <c r="B524" s="161"/>
      <c r="C524" s="183"/>
      <c r="D524" s="161"/>
      <c r="E524" s="161"/>
      <c r="F524" s="161"/>
      <c r="G524" s="161"/>
      <c r="H524" s="161"/>
      <c r="I524" s="161"/>
      <c r="J524" s="161"/>
      <c r="K524" s="161"/>
      <c r="L524" s="161"/>
    </row>
    <row r="525" spans="1:12" x14ac:dyDescent="0.2">
      <c r="A525" s="161"/>
      <c r="B525" s="161"/>
      <c r="C525" s="183"/>
      <c r="D525" s="161"/>
      <c r="E525" s="161"/>
      <c r="F525" s="161"/>
      <c r="G525" s="161"/>
      <c r="H525" s="161"/>
      <c r="I525" s="161"/>
      <c r="J525" s="161"/>
      <c r="K525" s="161"/>
      <c r="L525" s="161"/>
    </row>
    <row r="526" spans="1:12" x14ac:dyDescent="0.2">
      <c r="A526" s="161"/>
      <c r="B526" s="161"/>
      <c r="C526" s="183"/>
      <c r="D526" s="161"/>
      <c r="E526" s="161"/>
      <c r="F526" s="161"/>
      <c r="G526" s="161"/>
      <c r="H526" s="161"/>
      <c r="I526" s="161"/>
      <c r="J526" s="161"/>
      <c r="K526" s="161"/>
      <c r="L526" s="161"/>
    </row>
    <row r="527" spans="1:12" x14ac:dyDescent="0.2">
      <c r="A527" s="161"/>
      <c r="B527" s="161"/>
      <c r="C527" s="183"/>
      <c r="D527" s="161"/>
      <c r="E527" s="161"/>
      <c r="F527" s="161"/>
      <c r="G527" s="161"/>
      <c r="H527" s="161"/>
      <c r="I527" s="161"/>
      <c r="J527" s="161"/>
      <c r="K527" s="161"/>
      <c r="L527" s="161"/>
    </row>
    <row r="528" spans="1:12" x14ac:dyDescent="0.2">
      <c r="A528" s="161"/>
      <c r="B528" s="161"/>
      <c r="C528" s="183"/>
      <c r="D528" s="161"/>
      <c r="E528" s="161"/>
      <c r="F528" s="161"/>
      <c r="G528" s="161"/>
      <c r="H528" s="161"/>
      <c r="I528" s="161"/>
      <c r="J528" s="161"/>
      <c r="K528" s="161"/>
      <c r="L528" s="161"/>
    </row>
    <row r="529" spans="1:12" x14ac:dyDescent="0.2">
      <c r="A529" s="161"/>
      <c r="B529" s="161"/>
      <c r="C529" s="183"/>
      <c r="D529" s="161"/>
      <c r="E529" s="161"/>
      <c r="F529" s="161"/>
      <c r="G529" s="161"/>
      <c r="H529" s="161"/>
      <c r="I529" s="161"/>
      <c r="J529" s="161"/>
      <c r="K529" s="161"/>
      <c r="L529" s="161"/>
    </row>
  </sheetData>
  <mergeCells count="4">
    <mergeCell ref="A1:B1"/>
    <mergeCell ref="A7:B7"/>
    <mergeCell ref="A510:C510"/>
    <mergeCell ref="A6:L6"/>
  </mergeCells>
  <pageMargins left="0.98425196850393704" right="0.39370078740157483" top="0.39370078740157483" bottom="0.39370078740157483" header="0.31496062992125984" footer="0.31496062992125984"/>
  <pageSetup paperSize="9" scale="55" fitToHeight="0" orientation="portrait" r:id="rId1"/>
  <headerFooter differentFirst="1">
    <oddHeader>&amp;C&amp;P</oddHeader>
    <firstHeader xml:space="preserve">&amp;C
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99FF"/>
    <outlinePr summaryBelow="0"/>
    <pageSetUpPr fitToPage="1"/>
  </sheetPr>
  <dimension ref="A1:O1445"/>
  <sheetViews>
    <sheetView showGridLines="0" topLeftCell="A910" zoomScaleNormal="100" workbookViewId="0">
      <selection activeCell="P66" sqref="P66"/>
    </sheetView>
  </sheetViews>
  <sheetFormatPr defaultRowHeight="12.75" outlineLevelRow="7" x14ac:dyDescent="0.2"/>
  <cols>
    <col min="1" max="1" width="10.85546875" style="6" customWidth="1"/>
    <col min="2" max="2" width="13.140625" style="6" customWidth="1"/>
    <col min="3" max="3" width="17.85546875" style="6" customWidth="1"/>
    <col min="4" max="4" width="10.28515625" style="6" customWidth="1"/>
    <col min="5" max="5" width="78.42578125" style="163" customWidth="1"/>
    <col min="6" max="7" width="17.28515625" style="6" hidden="1" customWidth="1"/>
    <col min="8" max="8" width="17.28515625" style="6" customWidth="1"/>
    <col min="9" max="10" width="17.85546875" style="6" hidden="1" customWidth="1"/>
    <col min="11" max="11" width="17.140625" style="6" customWidth="1"/>
    <col min="12" max="12" width="17.7109375" style="6" hidden="1" customWidth="1"/>
    <col min="13" max="13" width="17.42578125" style="6" hidden="1" customWidth="1"/>
    <col min="14" max="14" width="16.140625" style="6" customWidth="1"/>
    <col min="15" max="15" width="17.7109375" style="6" customWidth="1"/>
    <col min="16" max="18" width="9.140625" style="6" customWidth="1"/>
    <col min="19" max="16384" width="9.140625" style="6"/>
  </cols>
  <sheetData>
    <row r="1" spans="1:15" s="151" customFormat="1" ht="15.75" x14ac:dyDescent="0.25">
      <c r="A1" s="195"/>
      <c r="B1" s="195"/>
      <c r="C1" s="195"/>
      <c r="D1" s="195"/>
      <c r="E1" s="149"/>
      <c r="F1" s="150"/>
      <c r="G1" s="150"/>
      <c r="H1" s="150"/>
      <c r="I1" s="1"/>
      <c r="J1" s="1"/>
      <c r="K1" s="1" t="s">
        <v>811</v>
      </c>
      <c r="L1" s="1"/>
    </row>
    <row r="2" spans="1:15" s="151" customFormat="1" ht="15.75" x14ac:dyDescent="0.25">
      <c r="A2" s="150"/>
      <c r="B2" s="150"/>
      <c r="C2" s="150"/>
      <c r="D2" s="150"/>
      <c r="E2" s="149"/>
      <c r="F2" s="150"/>
      <c r="G2" s="150"/>
      <c r="H2" s="150"/>
      <c r="I2" s="2"/>
      <c r="J2" s="2"/>
      <c r="K2" s="2" t="s">
        <v>533</v>
      </c>
      <c r="L2" s="2"/>
    </row>
    <row r="3" spans="1:15" s="151" customFormat="1" ht="15.75" x14ac:dyDescent="0.25">
      <c r="A3" s="166"/>
      <c r="B3" s="152"/>
      <c r="C3" s="152"/>
      <c r="D3" s="152"/>
      <c r="E3" s="153"/>
      <c r="F3" s="152"/>
      <c r="G3" s="152"/>
      <c r="H3" s="152"/>
      <c r="I3" s="3"/>
      <c r="J3" s="3"/>
      <c r="K3" s="3" t="s">
        <v>534</v>
      </c>
      <c r="L3" s="3"/>
    </row>
    <row r="4" spans="1:15" s="151" customFormat="1" ht="15.75" x14ac:dyDescent="0.25">
      <c r="A4" s="166"/>
      <c r="B4" s="152"/>
      <c r="C4" s="152"/>
      <c r="D4" s="152"/>
      <c r="E4" s="154"/>
      <c r="F4" s="152"/>
      <c r="G4" s="152"/>
      <c r="H4" s="152"/>
      <c r="I4" s="3"/>
      <c r="J4" s="3"/>
      <c r="K4" s="3" t="s">
        <v>850</v>
      </c>
      <c r="L4" s="3"/>
    </row>
    <row r="5" spans="1:15" s="151" customFormat="1" ht="15.75" x14ac:dyDescent="0.25">
      <c r="A5" s="150"/>
      <c r="B5" s="150"/>
      <c r="C5" s="150"/>
      <c r="D5" s="150"/>
      <c r="E5" s="149"/>
      <c r="F5" s="150"/>
      <c r="G5" s="150"/>
      <c r="H5" s="150"/>
      <c r="I5" s="150"/>
      <c r="J5" s="150"/>
      <c r="K5" s="150"/>
    </row>
    <row r="6" spans="1:15" s="151" customFormat="1" ht="15.75" customHeight="1" x14ac:dyDescent="0.25">
      <c r="A6" s="200" t="s">
        <v>531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</row>
    <row r="7" spans="1:15" s="151" customFormat="1" ht="15.75" customHeight="1" x14ac:dyDescent="0.25">
      <c r="A7" s="155"/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</row>
    <row r="8" spans="1:15" s="151" customFormat="1" ht="15.75" x14ac:dyDescent="0.25">
      <c r="A8" s="196"/>
      <c r="B8" s="196"/>
      <c r="C8" s="196"/>
      <c r="D8" s="196"/>
      <c r="E8" s="156"/>
      <c r="N8" s="151" t="s">
        <v>526</v>
      </c>
    </row>
    <row r="9" spans="1:15" s="151" customFormat="1" ht="43.5" customHeight="1" x14ac:dyDescent="0.25">
      <c r="A9" s="205" t="s">
        <v>846</v>
      </c>
      <c r="B9" s="207" t="s">
        <v>847</v>
      </c>
      <c r="C9" s="207"/>
      <c r="D9" s="207"/>
      <c r="E9" s="208" t="s">
        <v>527</v>
      </c>
      <c r="F9" s="201" t="s">
        <v>817</v>
      </c>
      <c r="G9" s="201" t="s">
        <v>834</v>
      </c>
      <c r="H9" s="201" t="s">
        <v>818</v>
      </c>
      <c r="I9" s="201" t="s">
        <v>825</v>
      </c>
      <c r="J9" s="201" t="s">
        <v>834</v>
      </c>
      <c r="K9" s="201" t="s">
        <v>822</v>
      </c>
      <c r="L9" s="201" t="s">
        <v>826</v>
      </c>
      <c r="M9" s="201" t="s">
        <v>834</v>
      </c>
      <c r="N9" s="201" t="s">
        <v>824</v>
      </c>
    </row>
    <row r="10" spans="1:15" s="159" customFormat="1" ht="57.75" customHeight="1" x14ac:dyDescent="0.2">
      <c r="A10" s="206"/>
      <c r="B10" s="165" t="s">
        <v>848</v>
      </c>
      <c r="C10" s="164" t="s">
        <v>844</v>
      </c>
      <c r="D10" s="164" t="s">
        <v>845</v>
      </c>
      <c r="E10" s="208"/>
      <c r="F10" s="201"/>
      <c r="G10" s="201"/>
      <c r="H10" s="201"/>
      <c r="I10" s="201"/>
      <c r="J10" s="201"/>
      <c r="K10" s="201"/>
      <c r="L10" s="201"/>
      <c r="M10" s="201"/>
      <c r="N10" s="201"/>
    </row>
    <row r="11" spans="1:15" s="159" customFormat="1" ht="19.5" customHeight="1" x14ac:dyDescent="0.2">
      <c r="A11" s="146" t="s">
        <v>535</v>
      </c>
      <c r="B11" s="146" t="s">
        <v>536</v>
      </c>
      <c r="C11" s="146" t="s">
        <v>537</v>
      </c>
      <c r="D11" s="146" t="s">
        <v>538</v>
      </c>
      <c r="E11" s="118">
        <v>5</v>
      </c>
      <c r="F11" s="147" t="s">
        <v>539</v>
      </c>
      <c r="G11" s="147" t="s">
        <v>540</v>
      </c>
      <c r="H11" s="147" t="s">
        <v>539</v>
      </c>
      <c r="I11" s="147" t="s">
        <v>819</v>
      </c>
      <c r="J11" s="147" t="s">
        <v>820</v>
      </c>
      <c r="K11" s="147" t="s">
        <v>540</v>
      </c>
      <c r="L11" s="147" t="s">
        <v>821</v>
      </c>
      <c r="M11" s="147" t="s">
        <v>823</v>
      </c>
      <c r="N11" s="147" t="s">
        <v>541</v>
      </c>
    </row>
    <row r="12" spans="1:15" ht="31.5" x14ac:dyDescent="0.2">
      <c r="A12" s="5" t="s">
        <v>0</v>
      </c>
      <c r="B12" s="5"/>
      <c r="C12" s="5"/>
      <c r="D12" s="5"/>
      <c r="E12" s="19" t="s">
        <v>1</v>
      </c>
      <c r="F12" s="4">
        <f>F13+F27</f>
        <v>8142.0999999999995</v>
      </c>
      <c r="G12" s="4">
        <f t="shared" ref="G12:H12" si="0">G13+G27</f>
        <v>0</v>
      </c>
      <c r="H12" s="4">
        <f t="shared" si="0"/>
        <v>8142.0999999999995</v>
      </c>
      <c r="I12" s="4">
        <f t="shared" ref="I12:L12" si="1">I13+I27</f>
        <v>7762.5999999999995</v>
      </c>
      <c r="J12" s="4">
        <f t="shared" ref="J12" si="2">J13+J27</f>
        <v>0</v>
      </c>
      <c r="K12" s="4">
        <f t="shared" ref="K12" si="3">K13+K27</f>
        <v>7762.5999999999995</v>
      </c>
      <c r="L12" s="4">
        <f t="shared" si="1"/>
        <v>7762.5999999999995</v>
      </c>
      <c r="M12" s="4">
        <f t="shared" ref="M12" si="4">M13+M27</f>
        <v>0</v>
      </c>
      <c r="N12" s="4">
        <f t="shared" ref="N12" si="5">N13+N27</f>
        <v>7762.5999999999995</v>
      </c>
      <c r="O12" s="126"/>
    </row>
    <row r="13" spans="1:15" ht="15.75" x14ac:dyDescent="0.2">
      <c r="A13" s="5" t="s">
        <v>0</v>
      </c>
      <c r="B13" s="5" t="s">
        <v>559</v>
      </c>
      <c r="C13" s="5"/>
      <c r="D13" s="5"/>
      <c r="E13" s="11" t="s">
        <v>543</v>
      </c>
      <c r="F13" s="4">
        <f>F14+F23</f>
        <v>8077.0999999999995</v>
      </c>
      <c r="G13" s="4">
        <f t="shared" ref="G13:H13" si="6">G14+G23</f>
        <v>0</v>
      </c>
      <c r="H13" s="4">
        <f t="shared" si="6"/>
        <v>8077.0999999999995</v>
      </c>
      <c r="I13" s="4">
        <f t="shared" ref="I13:L13" si="7">I14+I23</f>
        <v>7697.5999999999995</v>
      </c>
      <c r="J13" s="4">
        <f t="shared" ref="J13" si="8">J14+J23</f>
        <v>0</v>
      </c>
      <c r="K13" s="4">
        <f t="shared" ref="K13" si="9">K14+K23</f>
        <v>7697.5999999999995</v>
      </c>
      <c r="L13" s="4">
        <f t="shared" si="7"/>
        <v>7697.5999999999995</v>
      </c>
      <c r="M13" s="4">
        <f t="shared" ref="M13" si="10">M14+M23</f>
        <v>0</v>
      </c>
      <c r="N13" s="4">
        <f t="shared" ref="N13" si="11">N14+N23</f>
        <v>7697.5999999999995</v>
      </c>
      <c r="O13" s="126"/>
    </row>
    <row r="14" spans="1:15" ht="31.5" outlineLevel="1" x14ac:dyDescent="0.2">
      <c r="A14" s="5" t="s">
        <v>0</v>
      </c>
      <c r="B14" s="5" t="s">
        <v>2</v>
      </c>
      <c r="C14" s="5"/>
      <c r="D14" s="5"/>
      <c r="E14" s="19" t="s">
        <v>3</v>
      </c>
      <c r="F14" s="4">
        <f>F15</f>
        <v>8041.0999999999995</v>
      </c>
      <c r="G14" s="4">
        <f t="shared" ref="G14:H14" si="12">G15</f>
        <v>0</v>
      </c>
      <c r="H14" s="4">
        <f t="shared" si="12"/>
        <v>8041.0999999999995</v>
      </c>
      <c r="I14" s="4">
        <f t="shared" ref="I14:L14" si="13">I15</f>
        <v>7661.5999999999995</v>
      </c>
      <c r="J14" s="4">
        <f t="shared" ref="J14" si="14">J15</f>
        <v>0</v>
      </c>
      <c r="K14" s="4">
        <f t="shared" ref="K14" si="15">K15</f>
        <v>7661.5999999999995</v>
      </c>
      <c r="L14" s="4">
        <f t="shared" si="13"/>
        <v>7661.5999999999995</v>
      </c>
      <c r="M14" s="4">
        <f t="shared" ref="M14" si="16">M15</f>
        <v>0</v>
      </c>
      <c r="N14" s="4">
        <f t="shared" ref="N14" si="17">N15</f>
        <v>7661.5999999999995</v>
      </c>
      <c r="O14" s="126"/>
    </row>
    <row r="15" spans="1:15" ht="15.75" outlineLevel="2" x14ac:dyDescent="0.2">
      <c r="A15" s="5" t="s">
        <v>0</v>
      </c>
      <c r="B15" s="5" t="s">
        <v>2</v>
      </c>
      <c r="C15" s="5" t="s">
        <v>4</v>
      </c>
      <c r="D15" s="5"/>
      <c r="E15" s="19" t="s">
        <v>5</v>
      </c>
      <c r="F15" s="4">
        <f>F16+F18+F21</f>
        <v>8041.0999999999995</v>
      </c>
      <c r="G15" s="4">
        <f t="shared" ref="G15:H15" si="18">G16+G18+G21</f>
        <v>0</v>
      </c>
      <c r="H15" s="4">
        <f t="shared" si="18"/>
        <v>8041.0999999999995</v>
      </c>
      <c r="I15" s="4">
        <f t="shared" ref="I15:L15" si="19">I16+I18+I21</f>
        <v>7661.5999999999995</v>
      </c>
      <c r="J15" s="4">
        <f t="shared" ref="J15" si="20">J16+J18+J21</f>
        <v>0</v>
      </c>
      <c r="K15" s="4">
        <f t="shared" ref="K15" si="21">K16+K18+K21</f>
        <v>7661.5999999999995</v>
      </c>
      <c r="L15" s="4">
        <f t="shared" si="19"/>
        <v>7661.5999999999995</v>
      </c>
      <c r="M15" s="4">
        <f t="shared" ref="M15" si="22">M16+M18+M21</f>
        <v>0</v>
      </c>
      <c r="N15" s="4">
        <f t="shared" ref="N15" si="23">N16+N18+N21</f>
        <v>7661.5999999999995</v>
      </c>
      <c r="O15" s="126"/>
    </row>
    <row r="16" spans="1:15" ht="31.5" outlineLevel="3" x14ac:dyDescent="0.2">
      <c r="A16" s="5" t="s">
        <v>0</v>
      </c>
      <c r="B16" s="5" t="s">
        <v>2</v>
      </c>
      <c r="C16" s="5" t="s">
        <v>6</v>
      </c>
      <c r="D16" s="5"/>
      <c r="E16" s="19" t="s">
        <v>7</v>
      </c>
      <c r="F16" s="4">
        <f t="shared" ref="F16:N16" si="24">F17</f>
        <v>2205.1999999999998</v>
      </c>
      <c r="G16" s="4">
        <f t="shared" si="24"/>
        <v>0</v>
      </c>
      <c r="H16" s="4">
        <f t="shared" si="24"/>
        <v>2205.1999999999998</v>
      </c>
      <c r="I16" s="4">
        <f t="shared" si="24"/>
        <v>2094.3000000000002</v>
      </c>
      <c r="J16" s="4">
        <f t="shared" si="24"/>
        <v>0</v>
      </c>
      <c r="K16" s="4">
        <f t="shared" si="24"/>
        <v>2094.3000000000002</v>
      </c>
      <c r="L16" s="4">
        <f t="shared" si="24"/>
        <v>2094.3000000000002</v>
      </c>
      <c r="M16" s="4">
        <f t="shared" si="24"/>
        <v>0</v>
      </c>
      <c r="N16" s="4">
        <f t="shared" si="24"/>
        <v>2094.3000000000002</v>
      </c>
      <c r="O16" s="126"/>
    </row>
    <row r="17" spans="1:15" ht="47.25" outlineLevel="7" x14ac:dyDescent="0.2">
      <c r="A17" s="10" t="s">
        <v>0</v>
      </c>
      <c r="B17" s="10" t="s">
        <v>2</v>
      </c>
      <c r="C17" s="10" t="s">
        <v>6</v>
      </c>
      <c r="D17" s="10" t="s">
        <v>8</v>
      </c>
      <c r="E17" s="15" t="s">
        <v>9</v>
      </c>
      <c r="F17" s="7">
        <v>2205.1999999999998</v>
      </c>
      <c r="G17" s="7"/>
      <c r="H17" s="7">
        <f>SUM(F17:G17)</f>
        <v>2205.1999999999998</v>
      </c>
      <c r="I17" s="7">
        <v>2094.3000000000002</v>
      </c>
      <c r="J17" s="7"/>
      <c r="K17" s="7">
        <f>SUM(I17:J17)</f>
        <v>2094.3000000000002</v>
      </c>
      <c r="L17" s="7">
        <v>2094.3000000000002</v>
      </c>
      <c r="M17" s="7"/>
      <c r="N17" s="7">
        <f>SUM(L17:M17)</f>
        <v>2094.3000000000002</v>
      </c>
      <c r="O17" s="126"/>
    </row>
    <row r="18" spans="1:15" ht="15.75" outlineLevel="3" x14ac:dyDescent="0.2">
      <c r="A18" s="5" t="s">
        <v>0</v>
      </c>
      <c r="B18" s="5" t="s">
        <v>2</v>
      </c>
      <c r="C18" s="5" t="s">
        <v>10</v>
      </c>
      <c r="D18" s="5"/>
      <c r="E18" s="19" t="s">
        <v>59</v>
      </c>
      <c r="F18" s="4">
        <f>F19+F20</f>
        <v>5820.9</v>
      </c>
      <c r="G18" s="4">
        <f t="shared" ref="G18:H18" si="25">G19+G20</f>
        <v>0</v>
      </c>
      <c r="H18" s="4">
        <f t="shared" si="25"/>
        <v>5820.9</v>
      </c>
      <c r="I18" s="4">
        <f t="shared" ref="I18:L18" si="26">I19+I20</f>
        <v>5552.2999999999993</v>
      </c>
      <c r="J18" s="4">
        <f t="shared" ref="J18" si="27">J19+J20</f>
        <v>0</v>
      </c>
      <c r="K18" s="4">
        <f t="shared" ref="K18" si="28">K19+K20</f>
        <v>5552.2999999999993</v>
      </c>
      <c r="L18" s="4">
        <f t="shared" si="26"/>
        <v>5552.2999999999993</v>
      </c>
      <c r="M18" s="4">
        <f t="shared" ref="M18" si="29">M19+M20</f>
        <v>0</v>
      </c>
      <c r="N18" s="4">
        <f t="shared" ref="N18" si="30">N19+N20</f>
        <v>5552.2999999999993</v>
      </c>
      <c r="O18" s="126"/>
    </row>
    <row r="19" spans="1:15" ht="47.25" outlineLevel="7" x14ac:dyDescent="0.2">
      <c r="A19" s="10" t="s">
        <v>0</v>
      </c>
      <c r="B19" s="10" t="s">
        <v>2</v>
      </c>
      <c r="C19" s="10" t="s">
        <v>10</v>
      </c>
      <c r="D19" s="10" t="s">
        <v>8</v>
      </c>
      <c r="E19" s="15" t="s">
        <v>9</v>
      </c>
      <c r="F19" s="7">
        <v>5342.5</v>
      </c>
      <c r="G19" s="7"/>
      <c r="H19" s="7">
        <f t="shared" ref="H19:H20" si="31">SUM(F19:G19)</f>
        <v>5342.5</v>
      </c>
      <c r="I19" s="7">
        <v>5073.8999999999996</v>
      </c>
      <c r="J19" s="7"/>
      <c r="K19" s="7">
        <f t="shared" ref="K19:K20" si="32">SUM(I19:J19)</f>
        <v>5073.8999999999996</v>
      </c>
      <c r="L19" s="7">
        <v>5073.8999999999996</v>
      </c>
      <c r="M19" s="7"/>
      <c r="N19" s="7">
        <f t="shared" ref="N19:N20" si="33">SUM(L19:M19)</f>
        <v>5073.8999999999996</v>
      </c>
      <c r="O19" s="126"/>
    </row>
    <row r="20" spans="1:15" ht="31.5" outlineLevel="7" x14ac:dyDescent="0.2">
      <c r="A20" s="10" t="s">
        <v>0</v>
      </c>
      <c r="B20" s="10" t="s">
        <v>2</v>
      </c>
      <c r="C20" s="10" t="s">
        <v>10</v>
      </c>
      <c r="D20" s="10" t="s">
        <v>11</v>
      </c>
      <c r="E20" s="15" t="s">
        <v>12</v>
      </c>
      <c r="F20" s="7">
        <v>478.4</v>
      </c>
      <c r="G20" s="7"/>
      <c r="H20" s="7">
        <f t="shared" si="31"/>
        <v>478.4</v>
      </c>
      <c r="I20" s="7">
        <v>478.4</v>
      </c>
      <c r="J20" s="7"/>
      <c r="K20" s="7">
        <f t="shared" si="32"/>
        <v>478.4</v>
      </c>
      <c r="L20" s="7">
        <v>478.4</v>
      </c>
      <c r="M20" s="7"/>
      <c r="N20" s="7">
        <f t="shared" si="33"/>
        <v>478.4</v>
      </c>
      <c r="O20" s="126"/>
    </row>
    <row r="21" spans="1:15" ht="31.5" outlineLevel="3" x14ac:dyDescent="0.2">
      <c r="A21" s="5" t="s">
        <v>0</v>
      </c>
      <c r="B21" s="5" t="s">
        <v>2</v>
      </c>
      <c r="C21" s="5" t="s">
        <v>13</v>
      </c>
      <c r="D21" s="5"/>
      <c r="E21" s="19" t="s">
        <v>14</v>
      </c>
      <c r="F21" s="4">
        <f t="shared" ref="F21:N21" si="34">F22</f>
        <v>15</v>
      </c>
      <c r="G21" s="4">
        <f t="shared" si="34"/>
        <v>0</v>
      </c>
      <c r="H21" s="4">
        <f t="shared" si="34"/>
        <v>15</v>
      </c>
      <c r="I21" s="4">
        <f t="shared" si="34"/>
        <v>15</v>
      </c>
      <c r="J21" s="4">
        <f t="shared" si="34"/>
        <v>0</v>
      </c>
      <c r="K21" s="4">
        <f t="shared" si="34"/>
        <v>15</v>
      </c>
      <c r="L21" s="4">
        <f t="shared" si="34"/>
        <v>15</v>
      </c>
      <c r="M21" s="4">
        <f t="shared" si="34"/>
        <v>0</v>
      </c>
      <c r="N21" s="4">
        <f t="shared" si="34"/>
        <v>15</v>
      </c>
      <c r="O21" s="126"/>
    </row>
    <row r="22" spans="1:15" ht="31.5" outlineLevel="7" x14ac:dyDescent="0.2">
      <c r="A22" s="10" t="s">
        <v>0</v>
      </c>
      <c r="B22" s="10" t="s">
        <v>2</v>
      </c>
      <c r="C22" s="10" t="s">
        <v>13</v>
      </c>
      <c r="D22" s="10" t="s">
        <v>11</v>
      </c>
      <c r="E22" s="15" t="s">
        <v>12</v>
      </c>
      <c r="F22" s="7">
        <v>15</v>
      </c>
      <c r="G22" s="7"/>
      <c r="H22" s="7">
        <f>SUM(F22:G22)</f>
        <v>15</v>
      </c>
      <c r="I22" s="7">
        <v>15</v>
      </c>
      <c r="J22" s="7"/>
      <c r="K22" s="7">
        <f>SUM(I22:J22)</f>
        <v>15</v>
      </c>
      <c r="L22" s="7">
        <v>15</v>
      </c>
      <c r="M22" s="7"/>
      <c r="N22" s="7">
        <f>SUM(L22:M22)</f>
        <v>15</v>
      </c>
      <c r="O22" s="126"/>
    </row>
    <row r="23" spans="1:15" ht="15.75" outlineLevel="1" x14ac:dyDescent="0.2">
      <c r="A23" s="5" t="s">
        <v>0</v>
      </c>
      <c r="B23" s="5" t="s">
        <v>15</v>
      </c>
      <c r="C23" s="5"/>
      <c r="D23" s="5"/>
      <c r="E23" s="19" t="s">
        <v>16</v>
      </c>
      <c r="F23" s="4">
        <f t="shared" ref="F23:N25" si="35">F24</f>
        <v>36</v>
      </c>
      <c r="G23" s="4">
        <f t="shared" si="35"/>
        <v>0</v>
      </c>
      <c r="H23" s="4">
        <f t="shared" si="35"/>
        <v>36</v>
      </c>
      <c r="I23" s="4">
        <f t="shared" si="35"/>
        <v>36</v>
      </c>
      <c r="J23" s="4">
        <f t="shared" si="35"/>
        <v>0</v>
      </c>
      <c r="K23" s="4">
        <f t="shared" si="35"/>
        <v>36</v>
      </c>
      <c r="L23" s="4">
        <f t="shared" si="35"/>
        <v>36</v>
      </c>
      <c r="M23" s="4">
        <f t="shared" si="35"/>
        <v>0</v>
      </c>
      <c r="N23" s="4">
        <f t="shared" si="35"/>
        <v>36</v>
      </c>
      <c r="O23" s="126"/>
    </row>
    <row r="24" spans="1:15" ht="31.5" outlineLevel="2" x14ac:dyDescent="0.2">
      <c r="A24" s="5" t="s">
        <v>0</v>
      </c>
      <c r="B24" s="5" t="s">
        <v>15</v>
      </c>
      <c r="C24" s="5" t="s">
        <v>17</v>
      </c>
      <c r="D24" s="5"/>
      <c r="E24" s="19" t="s">
        <v>18</v>
      </c>
      <c r="F24" s="4">
        <f t="shared" si="35"/>
        <v>36</v>
      </c>
      <c r="G24" s="4">
        <f t="shared" si="35"/>
        <v>0</v>
      </c>
      <c r="H24" s="4">
        <f t="shared" si="35"/>
        <v>36</v>
      </c>
      <c r="I24" s="4">
        <f t="shared" si="35"/>
        <v>36</v>
      </c>
      <c r="J24" s="4">
        <f t="shared" si="35"/>
        <v>0</v>
      </c>
      <c r="K24" s="4">
        <f t="shared" si="35"/>
        <v>36</v>
      </c>
      <c r="L24" s="4">
        <f t="shared" si="35"/>
        <v>36</v>
      </c>
      <c r="M24" s="4">
        <f t="shared" si="35"/>
        <v>0</v>
      </c>
      <c r="N24" s="4">
        <f t="shared" si="35"/>
        <v>36</v>
      </c>
      <c r="O24" s="126"/>
    </row>
    <row r="25" spans="1:15" ht="47.25" outlineLevel="3" x14ac:dyDescent="0.2">
      <c r="A25" s="5" t="s">
        <v>0</v>
      </c>
      <c r="B25" s="5" t="s">
        <v>15</v>
      </c>
      <c r="C25" s="5" t="s">
        <v>19</v>
      </c>
      <c r="D25" s="5"/>
      <c r="E25" s="19" t="s">
        <v>20</v>
      </c>
      <c r="F25" s="4">
        <f t="shared" si="35"/>
        <v>36</v>
      </c>
      <c r="G25" s="4">
        <f t="shared" si="35"/>
        <v>0</v>
      </c>
      <c r="H25" s="4">
        <f t="shared" si="35"/>
        <v>36</v>
      </c>
      <c r="I25" s="4">
        <f t="shared" si="35"/>
        <v>36</v>
      </c>
      <c r="J25" s="4">
        <f t="shared" si="35"/>
        <v>0</v>
      </c>
      <c r="K25" s="4">
        <f t="shared" si="35"/>
        <v>36</v>
      </c>
      <c r="L25" s="4">
        <f t="shared" si="35"/>
        <v>36</v>
      </c>
      <c r="M25" s="4">
        <f t="shared" si="35"/>
        <v>0</v>
      </c>
      <c r="N25" s="4">
        <f t="shared" si="35"/>
        <v>36</v>
      </c>
      <c r="O25" s="126"/>
    </row>
    <row r="26" spans="1:15" ht="31.5" outlineLevel="7" x14ac:dyDescent="0.2">
      <c r="A26" s="10" t="s">
        <v>0</v>
      </c>
      <c r="B26" s="10" t="s">
        <v>15</v>
      </c>
      <c r="C26" s="10" t="s">
        <v>19</v>
      </c>
      <c r="D26" s="10" t="s">
        <v>11</v>
      </c>
      <c r="E26" s="15" t="s">
        <v>12</v>
      </c>
      <c r="F26" s="7">
        <v>36</v>
      </c>
      <c r="G26" s="7"/>
      <c r="H26" s="7">
        <f>SUM(F26:G26)</f>
        <v>36</v>
      </c>
      <c r="I26" s="7">
        <v>36</v>
      </c>
      <c r="J26" s="7"/>
      <c r="K26" s="7">
        <f>SUM(I26:J26)</f>
        <v>36</v>
      </c>
      <c r="L26" s="7">
        <v>36</v>
      </c>
      <c r="M26" s="7"/>
      <c r="N26" s="7">
        <f>SUM(L26:M26)</f>
        <v>36</v>
      </c>
      <c r="O26" s="126"/>
    </row>
    <row r="27" spans="1:15" ht="15.75" outlineLevel="7" x14ac:dyDescent="0.2">
      <c r="A27" s="5" t="s">
        <v>0</v>
      </c>
      <c r="B27" s="5" t="s">
        <v>560</v>
      </c>
      <c r="C27" s="10"/>
      <c r="D27" s="10"/>
      <c r="E27" s="11" t="s">
        <v>544</v>
      </c>
      <c r="F27" s="4">
        <f>F28</f>
        <v>65</v>
      </c>
      <c r="G27" s="4">
        <f t="shared" ref="G27:H27" si="36">G28</f>
        <v>0</v>
      </c>
      <c r="H27" s="4">
        <f t="shared" si="36"/>
        <v>65</v>
      </c>
      <c r="I27" s="4">
        <f t="shared" ref="I27:L27" si="37">I28</f>
        <v>65</v>
      </c>
      <c r="J27" s="4">
        <f t="shared" ref="J27" si="38">J28</f>
        <v>0</v>
      </c>
      <c r="K27" s="4">
        <f t="shared" ref="K27" si="39">K28</f>
        <v>65</v>
      </c>
      <c r="L27" s="4">
        <f t="shared" si="37"/>
        <v>65</v>
      </c>
      <c r="M27" s="4">
        <f t="shared" ref="M27" si="40">M28</f>
        <v>0</v>
      </c>
      <c r="N27" s="4">
        <f t="shared" ref="N27" si="41">N28</f>
        <v>65</v>
      </c>
      <c r="O27" s="126"/>
    </row>
    <row r="28" spans="1:15" ht="31.5" outlineLevel="1" x14ac:dyDescent="0.2">
      <c r="A28" s="5" t="s">
        <v>0</v>
      </c>
      <c r="B28" s="5" t="s">
        <v>21</v>
      </c>
      <c r="C28" s="5"/>
      <c r="D28" s="5"/>
      <c r="E28" s="19" t="s">
        <v>22</v>
      </c>
      <c r="F28" s="4">
        <f t="shared" ref="F28:N30" si="42">F29</f>
        <v>65</v>
      </c>
      <c r="G28" s="4">
        <f t="shared" si="42"/>
        <v>0</v>
      </c>
      <c r="H28" s="4">
        <f t="shared" si="42"/>
        <v>65</v>
      </c>
      <c r="I28" s="4">
        <f t="shared" si="42"/>
        <v>65</v>
      </c>
      <c r="J28" s="4">
        <f t="shared" si="42"/>
        <v>0</v>
      </c>
      <c r="K28" s="4">
        <f t="shared" si="42"/>
        <v>65</v>
      </c>
      <c r="L28" s="4">
        <f t="shared" si="42"/>
        <v>65</v>
      </c>
      <c r="M28" s="4">
        <f t="shared" si="42"/>
        <v>0</v>
      </c>
      <c r="N28" s="4">
        <f t="shared" si="42"/>
        <v>65</v>
      </c>
      <c r="O28" s="126"/>
    </row>
    <row r="29" spans="1:15" ht="15.75" outlineLevel="2" x14ac:dyDescent="0.2">
      <c r="A29" s="5" t="s">
        <v>0</v>
      </c>
      <c r="B29" s="5" t="s">
        <v>21</v>
      </c>
      <c r="C29" s="5" t="s">
        <v>4</v>
      </c>
      <c r="D29" s="5"/>
      <c r="E29" s="19" t="s">
        <v>5</v>
      </c>
      <c r="F29" s="4">
        <f t="shared" si="42"/>
        <v>65</v>
      </c>
      <c r="G29" s="4">
        <f t="shared" si="42"/>
        <v>0</v>
      </c>
      <c r="H29" s="4">
        <f t="shared" si="42"/>
        <v>65</v>
      </c>
      <c r="I29" s="4">
        <f t="shared" si="42"/>
        <v>65</v>
      </c>
      <c r="J29" s="4">
        <f t="shared" si="42"/>
        <v>0</v>
      </c>
      <c r="K29" s="4">
        <f t="shared" si="42"/>
        <v>65</v>
      </c>
      <c r="L29" s="4">
        <f t="shared" si="42"/>
        <v>65</v>
      </c>
      <c r="M29" s="4">
        <f t="shared" si="42"/>
        <v>0</v>
      </c>
      <c r="N29" s="4">
        <f t="shared" si="42"/>
        <v>65</v>
      </c>
      <c r="O29" s="126"/>
    </row>
    <row r="30" spans="1:15" ht="15.75" outlineLevel="3" x14ac:dyDescent="0.2">
      <c r="A30" s="5" t="s">
        <v>0</v>
      </c>
      <c r="B30" s="5" t="s">
        <v>21</v>
      </c>
      <c r="C30" s="5" t="s">
        <v>10</v>
      </c>
      <c r="D30" s="5"/>
      <c r="E30" s="19" t="s">
        <v>59</v>
      </c>
      <c r="F30" s="4">
        <f t="shared" si="42"/>
        <v>65</v>
      </c>
      <c r="G30" s="4">
        <f t="shared" si="42"/>
        <v>0</v>
      </c>
      <c r="H30" s="4">
        <f t="shared" si="42"/>
        <v>65</v>
      </c>
      <c r="I30" s="4">
        <f t="shared" si="42"/>
        <v>65</v>
      </c>
      <c r="J30" s="4">
        <f t="shared" si="42"/>
        <v>0</v>
      </c>
      <c r="K30" s="4">
        <f t="shared" si="42"/>
        <v>65</v>
      </c>
      <c r="L30" s="4">
        <f t="shared" si="42"/>
        <v>65</v>
      </c>
      <c r="M30" s="4">
        <f t="shared" si="42"/>
        <v>0</v>
      </c>
      <c r="N30" s="4">
        <f t="shared" si="42"/>
        <v>65</v>
      </c>
      <c r="O30" s="126"/>
    </row>
    <row r="31" spans="1:15" ht="31.5" outlineLevel="7" x14ac:dyDescent="0.2">
      <c r="A31" s="10" t="s">
        <v>0</v>
      </c>
      <c r="B31" s="10" t="s">
        <v>21</v>
      </c>
      <c r="C31" s="10" t="s">
        <v>10</v>
      </c>
      <c r="D31" s="10" t="s">
        <v>11</v>
      </c>
      <c r="E31" s="15" t="s">
        <v>12</v>
      </c>
      <c r="F31" s="7">
        <v>65</v>
      </c>
      <c r="G31" s="7"/>
      <c r="H31" s="7">
        <f>SUM(F31:G31)</f>
        <v>65</v>
      </c>
      <c r="I31" s="7">
        <v>65</v>
      </c>
      <c r="J31" s="7"/>
      <c r="K31" s="7">
        <f>SUM(I31:J31)</f>
        <v>65</v>
      </c>
      <c r="L31" s="7">
        <v>65</v>
      </c>
      <c r="M31" s="7"/>
      <c r="N31" s="7">
        <f>SUM(L31:M31)</f>
        <v>65</v>
      </c>
      <c r="O31" s="126"/>
    </row>
    <row r="32" spans="1:15" ht="15.75" outlineLevel="7" x14ac:dyDescent="0.2">
      <c r="A32" s="10"/>
      <c r="B32" s="10"/>
      <c r="C32" s="10"/>
      <c r="D32" s="10"/>
      <c r="E32" s="15"/>
      <c r="F32" s="7"/>
      <c r="G32" s="7"/>
      <c r="H32" s="7"/>
      <c r="I32" s="7"/>
      <c r="J32" s="7"/>
      <c r="K32" s="7"/>
      <c r="L32" s="7"/>
      <c r="M32" s="7"/>
      <c r="N32" s="7"/>
      <c r="O32" s="126"/>
    </row>
    <row r="33" spans="1:15" ht="15.75" x14ac:dyDescent="0.2">
      <c r="A33" s="5" t="s">
        <v>23</v>
      </c>
      <c r="B33" s="5"/>
      <c r="C33" s="5"/>
      <c r="D33" s="5"/>
      <c r="E33" s="19" t="s">
        <v>24</v>
      </c>
      <c r="F33" s="4">
        <f>F34+F51</f>
        <v>10936.199999999999</v>
      </c>
      <c r="G33" s="4">
        <f t="shared" ref="G33:H33" si="43">G34+G51</f>
        <v>0</v>
      </c>
      <c r="H33" s="4">
        <f t="shared" si="43"/>
        <v>10936.199999999999</v>
      </c>
      <c r="I33" s="4">
        <f>I34+I51</f>
        <v>10737.1</v>
      </c>
      <c r="J33" s="4">
        <f t="shared" ref="J33" si="44">J34+J51</f>
        <v>0</v>
      </c>
      <c r="K33" s="4">
        <f t="shared" ref="K33" si="45">K34+K51</f>
        <v>10737.1</v>
      </c>
      <c r="L33" s="4">
        <f>L34+L51</f>
        <v>10737.1</v>
      </c>
      <c r="M33" s="4">
        <f t="shared" ref="M33" si="46">M34+M51</f>
        <v>0</v>
      </c>
      <c r="N33" s="4">
        <f t="shared" ref="N33" si="47">N34+N51</f>
        <v>10737.1</v>
      </c>
      <c r="O33" s="126"/>
    </row>
    <row r="34" spans="1:15" ht="15.75" x14ac:dyDescent="0.2">
      <c r="A34" s="5" t="s">
        <v>23</v>
      </c>
      <c r="B34" s="5" t="s">
        <v>559</v>
      </c>
      <c r="C34" s="5"/>
      <c r="D34" s="5"/>
      <c r="E34" s="11" t="s">
        <v>543</v>
      </c>
      <c r="F34" s="4">
        <f>F35+F47</f>
        <v>10831.8</v>
      </c>
      <c r="G34" s="4">
        <f t="shared" ref="G34:H34" si="48">G35+G47</f>
        <v>0</v>
      </c>
      <c r="H34" s="4">
        <f t="shared" si="48"/>
        <v>10831.8</v>
      </c>
      <c r="I34" s="4">
        <f>I35+I47</f>
        <v>10632.7</v>
      </c>
      <c r="J34" s="4">
        <f t="shared" ref="J34" si="49">J35+J47</f>
        <v>0</v>
      </c>
      <c r="K34" s="4">
        <f t="shared" ref="K34" si="50">K35+K47</f>
        <v>10632.7</v>
      </c>
      <c r="L34" s="4">
        <f>L35+L47</f>
        <v>10632.7</v>
      </c>
      <c r="M34" s="4">
        <f t="shared" ref="M34" si="51">M35+M47</f>
        <v>0</v>
      </c>
      <c r="N34" s="4">
        <f t="shared" ref="N34" si="52">N35+N47</f>
        <v>10632.7</v>
      </c>
      <c r="O34" s="126"/>
    </row>
    <row r="35" spans="1:15" ht="47.25" outlineLevel="1" x14ac:dyDescent="0.2">
      <c r="A35" s="5" t="s">
        <v>23</v>
      </c>
      <c r="B35" s="5" t="s">
        <v>25</v>
      </c>
      <c r="C35" s="5"/>
      <c r="D35" s="5"/>
      <c r="E35" s="19" t="s">
        <v>26</v>
      </c>
      <c r="F35" s="4">
        <f>F36</f>
        <v>9685.7999999999993</v>
      </c>
      <c r="G35" s="4">
        <f t="shared" ref="G35:H35" si="53">G36</f>
        <v>0</v>
      </c>
      <c r="H35" s="4">
        <f t="shared" si="53"/>
        <v>9685.7999999999993</v>
      </c>
      <c r="I35" s="4">
        <f t="shared" ref="I35:L35" si="54">I36</f>
        <v>9486.7000000000007</v>
      </c>
      <c r="J35" s="4">
        <f t="shared" ref="J35" si="55">J36</f>
        <v>0</v>
      </c>
      <c r="K35" s="4">
        <f t="shared" ref="K35" si="56">K36</f>
        <v>9486.7000000000007</v>
      </c>
      <c r="L35" s="4">
        <f t="shared" si="54"/>
        <v>9486.7000000000007</v>
      </c>
      <c r="M35" s="4">
        <f t="shared" ref="M35" si="57">M36</f>
        <v>0</v>
      </c>
      <c r="N35" s="4">
        <f t="shared" ref="N35" si="58">N36</f>
        <v>9486.7000000000007</v>
      </c>
      <c r="O35" s="126"/>
    </row>
    <row r="36" spans="1:15" ht="15.75" outlineLevel="2" x14ac:dyDescent="0.2">
      <c r="A36" s="5" t="s">
        <v>23</v>
      </c>
      <c r="B36" s="5" t="s">
        <v>25</v>
      </c>
      <c r="C36" s="5" t="s">
        <v>4</v>
      </c>
      <c r="D36" s="5"/>
      <c r="E36" s="19" t="s">
        <v>5</v>
      </c>
      <c r="F36" s="4">
        <f>F37+F41+F43+F45</f>
        <v>9685.7999999999993</v>
      </c>
      <c r="G36" s="4">
        <f t="shared" ref="G36:H36" si="59">G37+G41+G43+G45</f>
        <v>0</v>
      </c>
      <c r="H36" s="4">
        <f t="shared" si="59"/>
        <v>9685.7999999999993</v>
      </c>
      <c r="I36" s="4">
        <f>I37+I41+I43+I45</f>
        <v>9486.7000000000007</v>
      </c>
      <c r="J36" s="4">
        <f t="shared" ref="J36" si="60">J37+J41+J43+J45</f>
        <v>0</v>
      </c>
      <c r="K36" s="4">
        <f t="shared" ref="K36" si="61">K37+K41+K43+K45</f>
        <v>9486.7000000000007</v>
      </c>
      <c r="L36" s="4">
        <f>L37+L41+L43+L45</f>
        <v>9486.7000000000007</v>
      </c>
      <c r="M36" s="4">
        <f t="shared" ref="M36" si="62">M37+M41+M43+M45</f>
        <v>0</v>
      </c>
      <c r="N36" s="4">
        <f t="shared" ref="N36" si="63">N37+N41+N43+N45</f>
        <v>9486.7000000000007</v>
      </c>
      <c r="O36" s="126"/>
    </row>
    <row r="37" spans="1:15" ht="15.75" outlineLevel="3" x14ac:dyDescent="0.2">
      <c r="A37" s="5" t="s">
        <v>23</v>
      </c>
      <c r="B37" s="5" t="s">
        <v>25</v>
      </c>
      <c r="C37" s="5" t="s">
        <v>10</v>
      </c>
      <c r="D37" s="5"/>
      <c r="E37" s="19" t="s">
        <v>59</v>
      </c>
      <c r="F37" s="4">
        <f>F38+F39+F40</f>
        <v>4923.2</v>
      </c>
      <c r="G37" s="4">
        <f t="shared" ref="G37:H37" si="64">G38+G39+G40</f>
        <v>0</v>
      </c>
      <c r="H37" s="4">
        <f t="shared" si="64"/>
        <v>4923.2</v>
      </c>
      <c r="I37" s="4">
        <f t="shared" ref="I37:L37" si="65">I38+I39+I40</f>
        <v>4724.1000000000004</v>
      </c>
      <c r="J37" s="4">
        <f t="shared" ref="J37" si="66">J38+J39+J40</f>
        <v>0</v>
      </c>
      <c r="K37" s="4">
        <f t="shared" ref="K37" si="67">K38+K39+K40</f>
        <v>4724.1000000000004</v>
      </c>
      <c r="L37" s="4">
        <f t="shared" si="65"/>
        <v>4724.1000000000004</v>
      </c>
      <c r="M37" s="4">
        <f t="shared" ref="M37" si="68">M38+M39+M40</f>
        <v>0</v>
      </c>
      <c r="N37" s="4">
        <f t="shared" ref="N37" si="69">N38+N39+N40</f>
        <v>4724.1000000000004</v>
      </c>
      <c r="O37" s="126"/>
    </row>
    <row r="38" spans="1:15" ht="47.25" outlineLevel="7" x14ac:dyDescent="0.2">
      <c r="A38" s="10" t="s">
        <v>23</v>
      </c>
      <c r="B38" s="10" t="s">
        <v>25</v>
      </c>
      <c r="C38" s="10" t="s">
        <v>10</v>
      </c>
      <c r="D38" s="10" t="s">
        <v>8</v>
      </c>
      <c r="E38" s="15" t="s">
        <v>9</v>
      </c>
      <c r="F38" s="7">
        <v>3960.5</v>
      </c>
      <c r="G38" s="7"/>
      <c r="H38" s="7">
        <f t="shared" ref="H38:H40" si="70">SUM(F38:G38)</f>
        <v>3960.5</v>
      </c>
      <c r="I38" s="7">
        <v>3761.4</v>
      </c>
      <c r="J38" s="7"/>
      <c r="K38" s="7">
        <f t="shared" ref="K38:K40" si="71">SUM(I38:J38)</f>
        <v>3761.4</v>
      </c>
      <c r="L38" s="7">
        <v>3761.4</v>
      </c>
      <c r="M38" s="7"/>
      <c r="N38" s="7">
        <f t="shared" ref="N38:N40" si="72">SUM(L38:M38)</f>
        <v>3761.4</v>
      </c>
      <c r="O38" s="126"/>
    </row>
    <row r="39" spans="1:15" ht="31.5" outlineLevel="7" x14ac:dyDescent="0.2">
      <c r="A39" s="10" t="s">
        <v>23</v>
      </c>
      <c r="B39" s="10" t="s">
        <v>25</v>
      </c>
      <c r="C39" s="10" t="s">
        <v>10</v>
      </c>
      <c r="D39" s="10" t="s">
        <v>11</v>
      </c>
      <c r="E39" s="15" t="s">
        <v>12</v>
      </c>
      <c r="F39" s="7">
        <v>959.9</v>
      </c>
      <c r="G39" s="7"/>
      <c r="H39" s="7">
        <f t="shared" si="70"/>
        <v>959.9</v>
      </c>
      <c r="I39" s="7">
        <v>959.9</v>
      </c>
      <c r="J39" s="7"/>
      <c r="K39" s="7">
        <f t="shared" si="71"/>
        <v>959.9</v>
      </c>
      <c r="L39" s="7">
        <v>959.9</v>
      </c>
      <c r="M39" s="7"/>
      <c r="N39" s="7">
        <f t="shared" si="72"/>
        <v>959.9</v>
      </c>
      <c r="O39" s="126"/>
    </row>
    <row r="40" spans="1:15" ht="15.75" outlineLevel="7" x14ac:dyDescent="0.2">
      <c r="A40" s="10" t="s">
        <v>23</v>
      </c>
      <c r="B40" s="10" t="s">
        <v>25</v>
      </c>
      <c r="C40" s="10" t="s">
        <v>10</v>
      </c>
      <c r="D40" s="10" t="s">
        <v>27</v>
      </c>
      <c r="E40" s="15" t="s">
        <v>28</v>
      </c>
      <c r="F40" s="7">
        <v>2.8</v>
      </c>
      <c r="G40" s="7"/>
      <c r="H40" s="7">
        <f t="shared" si="70"/>
        <v>2.8</v>
      </c>
      <c r="I40" s="7">
        <v>2.8</v>
      </c>
      <c r="J40" s="7"/>
      <c r="K40" s="7">
        <f t="shared" si="71"/>
        <v>2.8</v>
      </c>
      <c r="L40" s="7">
        <v>2.8</v>
      </c>
      <c r="M40" s="7"/>
      <c r="N40" s="7">
        <f t="shared" si="72"/>
        <v>2.8</v>
      </c>
      <c r="O40" s="126"/>
    </row>
    <row r="41" spans="1:15" ht="15.75" outlineLevel="3" x14ac:dyDescent="0.2">
      <c r="A41" s="5" t="s">
        <v>23</v>
      </c>
      <c r="B41" s="5" t="s">
        <v>25</v>
      </c>
      <c r="C41" s="5" t="s">
        <v>29</v>
      </c>
      <c r="D41" s="5"/>
      <c r="E41" s="19" t="s">
        <v>30</v>
      </c>
      <c r="F41" s="4">
        <f>F42</f>
        <v>1978.6</v>
      </c>
      <c r="G41" s="4">
        <f t="shared" ref="G41:H41" si="73">G42</f>
        <v>0</v>
      </c>
      <c r="H41" s="4">
        <f t="shared" si="73"/>
        <v>1978.6</v>
      </c>
      <c r="I41" s="4">
        <f t="shared" ref="I41:L41" si="74">I42</f>
        <v>1978.6</v>
      </c>
      <c r="J41" s="4">
        <f t="shared" ref="J41" si="75">J42</f>
        <v>0</v>
      </c>
      <c r="K41" s="4">
        <f t="shared" ref="K41" si="76">K42</f>
        <v>1978.6</v>
      </c>
      <c r="L41" s="4">
        <f t="shared" si="74"/>
        <v>1978.6</v>
      </c>
      <c r="M41" s="4">
        <f t="shared" ref="M41" si="77">M42</f>
        <v>0</v>
      </c>
      <c r="N41" s="4">
        <f t="shared" ref="N41" si="78">N42</f>
        <v>1978.6</v>
      </c>
      <c r="O41" s="126"/>
    </row>
    <row r="42" spans="1:15" ht="47.25" outlineLevel="7" x14ac:dyDescent="0.2">
      <c r="A42" s="10" t="s">
        <v>23</v>
      </c>
      <c r="B42" s="10" t="s">
        <v>25</v>
      </c>
      <c r="C42" s="10" t="s">
        <v>29</v>
      </c>
      <c r="D42" s="10" t="s">
        <v>8</v>
      </c>
      <c r="E42" s="15" t="s">
        <v>9</v>
      </c>
      <c r="F42" s="7">
        <v>1978.6</v>
      </c>
      <c r="G42" s="7"/>
      <c r="H42" s="7">
        <f>SUM(F42:G42)</f>
        <v>1978.6</v>
      </c>
      <c r="I42" s="7">
        <v>1978.6</v>
      </c>
      <c r="J42" s="7"/>
      <c r="K42" s="7">
        <f>SUM(I42:J42)</f>
        <v>1978.6</v>
      </c>
      <c r="L42" s="7">
        <v>1978.6</v>
      </c>
      <c r="M42" s="7"/>
      <c r="N42" s="7">
        <f>SUM(L42:M42)</f>
        <v>1978.6</v>
      </c>
      <c r="O42" s="126"/>
    </row>
    <row r="43" spans="1:15" ht="31.5" outlineLevel="3" x14ac:dyDescent="0.2">
      <c r="A43" s="5" t="s">
        <v>23</v>
      </c>
      <c r="B43" s="5" t="s">
        <v>25</v>
      </c>
      <c r="C43" s="5" t="s">
        <v>13</v>
      </c>
      <c r="D43" s="5"/>
      <c r="E43" s="19" t="s">
        <v>14</v>
      </c>
      <c r="F43" s="4">
        <f t="shared" ref="F43:N43" si="79">F44</f>
        <v>105.6</v>
      </c>
      <c r="G43" s="4">
        <f t="shared" si="79"/>
        <v>0</v>
      </c>
      <c r="H43" s="4">
        <f t="shared" si="79"/>
        <v>105.6</v>
      </c>
      <c r="I43" s="4">
        <f t="shared" si="79"/>
        <v>105.6</v>
      </c>
      <c r="J43" s="4">
        <f t="shared" si="79"/>
        <v>0</v>
      </c>
      <c r="K43" s="4">
        <f t="shared" si="79"/>
        <v>105.6</v>
      </c>
      <c r="L43" s="4">
        <f t="shared" si="79"/>
        <v>105.6</v>
      </c>
      <c r="M43" s="4">
        <f t="shared" si="79"/>
        <v>0</v>
      </c>
      <c r="N43" s="4">
        <f t="shared" si="79"/>
        <v>105.6</v>
      </c>
      <c r="O43" s="126"/>
    </row>
    <row r="44" spans="1:15" ht="31.5" outlineLevel="7" x14ac:dyDescent="0.2">
      <c r="A44" s="10" t="s">
        <v>23</v>
      </c>
      <c r="B44" s="10" t="s">
        <v>25</v>
      </c>
      <c r="C44" s="10" t="s">
        <v>13</v>
      </c>
      <c r="D44" s="10" t="s">
        <v>11</v>
      </c>
      <c r="E44" s="15" t="s">
        <v>12</v>
      </c>
      <c r="F44" s="7">
        <v>105.6</v>
      </c>
      <c r="G44" s="7"/>
      <c r="H44" s="7">
        <f>SUM(F44:G44)</f>
        <v>105.6</v>
      </c>
      <c r="I44" s="7">
        <v>105.6</v>
      </c>
      <c r="J44" s="7"/>
      <c r="K44" s="7">
        <f>SUM(I44:J44)</f>
        <v>105.6</v>
      </c>
      <c r="L44" s="7">
        <v>105.6</v>
      </c>
      <c r="M44" s="7"/>
      <c r="N44" s="7">
        <f>SUM(L44:M44)</f>
        <v>105.6</v>
      </c>
      <c r="O44" s="126"/>
    </row>
    <row r="45" spans="1:15" ht="15.75" outlineLevel="3" x14ac:dyDescent="0.2">
      <c r="A45" s="5" t="s">
        <v>23</v>
      </c>
      <c r="B45" s="5" t="s">
        <v>25</v>
      </c>
      <c r="C45" s="5" t="s">
        <v>31</v>
      </c>
      <c r="D45" s="5"/>
      <c r="E45" s="19" t="s">
        <v>32</v>
      </c>
      <c r="F45" s="4">
        <f t="shared" ref="F45:N45" si="80">F46</f>
        <v>2678.4</v>
      </c>
      <c r="G45" s="4">
        <f t="shared" si="80"/>
        <v>0</v>
      </c>
      <c r="H45" s="4">
        <f t="shared" si="80"/>
        <v>2678.4</v>
      </c>
      <c r="I45" s="4">
        <f t="shared" si="80"/>
        <v>2678.4</v>
      </c>
      <c r="J45" s="4">
        <f t="shared" si="80"/>
        <v>0</v>
      </c>
      <c r="K45" s="4">
        <f t="shared" si="80"/>
        <v>2678.4</v>
      </c>
      <c r="L45" s="4">
        <f t="shared" si="80"/>
        <v>2678.4</v>
      </c>
      <c r="M45" s="4">
        <f t="shared" si="80"/>
        <v>0</v>
      </c>
      <c r="N45" s="4">
        <f t="shared" si="80"/>
        <v>2678.4</v>
      </c>
      <c r="O45" s="126"/>
    </row>
    <row r="46" spans="1:15" ht="15.75" outlineLevel="7" x14ac:dyDescent="0.2">
      <c r="A46" s="10" t="s">
        <v>23</v>
      </c>
      <c r="B46" s="10" t="s">
        <v>25</v>
      </c>
      <c r="C46" s="10" t="s">
        <v>31</v>
      </c>
      <c r="D46" s="10" t="s">
        <v>33</v>
      </c>
      <c r="E46" s="15" t="s">
        <v>34</v>
      </c>
      <c r="F46" s="7">
        <v>2678.4</v>
      </c>
      <c r="G46" s="7"/>
      <c r="H46" s="7">
        <f>SUM(F46:G46)</f>
        <v>2678.4</v>
      </c>
      <c r="I46" s="7">
        <v>2678.4</v>
      </c>
      <c r="J46" s="7"/>
      <c r="K46" s="7">
        <f>SUM(I46:J46)</f>
        <v>2678.4</v>
      </c>
      <c r="L46" s="7">
        <v>2678.4</v>
      </c>
      <c r="M46" s="7"/>
      <c r="N46" s="7">
        <f>SUM(L46:M46)</f>
        <v>2678.4</v>
      </c>
      <c r="O46" s="126"/>
    </row>
    <row r="47" spans="1:15" ht="15.75" outlineLevel="1" x14ac:dyDescent="0.2">
      <c r="A47" s="5" t="s">
        <v>23</v>
      </c>
      <c r="B47" s="5" t="s">
        <v>15</v>
      </c>
      <c r="C47" s="5"/>
      <c r="D47" s="5"/>
      <c r="E47" s="19" t="s">
        <v>16</v>
      </c>
      <c r="F47" s="4">
        <f t="shared" ref="F47:N49" si="81">F48</f>
        <v>1146</v>
      </c>
      <c r="G47" s="4">
        <f t="shared" si="81"/>
        <v>0</v>
      </c>
      <c r="H47" s="4">
        <f t="shared" si="81"/>
        <v>1146</v>
      </c>
      <c r="I47" s="4">
        <f t="shared" si="81"/>
        <v>1146</v>
      </c>
      <c r="J47" s="4">
        <f t="shared" si="81"/>
        <v>0</v>
      </c>
      <c r="K47" s="4">
        <f t="shared" si="81"/>
        <v>1146</v>
      </c>
      <c r="L47" s="4">
        <f t="shared" si="81"/>
        <v>1146</v>
      </c>
      <c r="M47" s="4">
        <f t="shared" si="81"/>
        <v>0</v>
      </c>
      <c r="N47" s="4">
        <f t="shared" si="81"/>
        <v>1146</v>
      </c>
      <c r="O47" s="126"/>
    </row>
    <row r="48" spans="1:15" ht="31.5" outlineLevel="2" x14ac:dyDescent="0.2">
      <c r="A48" s="5" t="s">
        <v>23</v>
      </c>
      <c r="B48" s="5" t="s">
        <v>15</v>
      </c>
      <c r="C48" s="5" t="s">
        <v>17</v>
      </c>
      <c r="D48" s="5"/>
      <c r="E48" s="19" t="s">
        <v>18</v>
      </c>
      <c r="F48" s="4">
        <f t="shared" si="81"/>
        <v>1146</v>
      </c>
      <c r="G48" s="4">
        <f t="shared" si="81"/>
        <v>0</v>
      </c>
      <c r="H48" s="4">
        <f t="shared" si="81"/>
        <v>1146</v>
      </c>
      <c r="I48" s="4">
        <f t="shared" si="81"/>
        <v>1146</v>
      </c>
      <c r="J48" s="4">
        <f t="shared" si="81"/>
        <v>0</v>
      </c>
      <c r="K48" s="4">
        <f t="shared" si="81"/>
        <v>1146</v>
      </c>
      <c r="L48" s="4">
        <f t="shared" si="81"/>
        <v>1146</v>
      </c>
      <c r="M48" s="4">
        <f t="shared" si="81"/>
        <v>0</v>
      </c>
      <c r="N48" s="4">
        <f t="shared" si="81"/>
        <v>1146</v>
      </c>
      <c r="O48" s="126"/>
    </row>
    <row r="49" spans="1:15" ht="47.25" outlineLevel="3" x14ac:dyDescent="0.2">
      <c r="A49" s="5" t="s">
        <v>23</v>
      </c>
      <c r="B49" s="5" t="s">
        <v>15</v>
      </c>
      <c r="C49" s="5" t="s">
        <v>19</v>
      </c>
      <c r="D49" s="5"/>
      <c r="E49" s="19" t="s">
        <v>20</v>
      </c>
      <c r="F49" s="4">
        <f t="shared" si="81"/>
        <v>1146</v>
      </c>
      <c r="G49" s="4">
        <f t="shared" si="81"/>
        <v>0</v>
      </c>
      <c r="H49" s="4">
        <f t="shared" si="81"/>
        <v>1146</v>
      </c>
      <c r="I49" s="4">
        <f t="shared" si="81"/>
        <v>1146</v>
      </c>
      <c r="J49" s="4">
        <f t="shared" si="81"/>
        <v>0</v>
      </c>
      <c r="K49" s="4">
        <f t="shared" si="81"/>
        <v>1146</v>
      </c>
      <c r="L49" s="4">
        <f t="shared" si="81"/>
        <v>1146</v>
      </c>
      <c r="M49" s="4">
        <f t="shared" si="81"/>
        <v>0</v>
      </c>
      <c r="N49" s="4">
        <f t="shared" si="81"/>
        <v>1146</v>
      </c>
      <c r="O49" s="126"/>
    </row>
    <row r="50" spans="1:15" ht="31.5" outlineLevel="7" x14ac:dyDescent="0.2">
      <c r="A50" s="10" t="s">
        <v>23</v>
      </c>
      <c r="B50" s="10" t="s">
        <v>15</v>
      </c>
      <c r="C50" s="10" t="s">
        <v>19</v>
      </c>
      <c r="D50" s="10" t="s">
        <v>11</v>
      </c>
      <c r="E50" s="15" t="s">
        <v>12</v>
      </c>
      <c r="F50" s="7">
        <v>1146</v>
      </c>
      <c r="G50" s="7"/>
      <c r="H50" s="7">
        <f>SUM(F50:G50)</f>
        <v>1146</v>
      </c>
      <c r="I50" s="7">
        <v>1146</v>
      </c>
      <c r="J50" s="7"/>
      <c r="K50" s="7">
        <f>SUM(I50:J50)</f>
        <v>1146</v>
      </c>
      <c r="L50" s="7">
        <v>1146</v>
      </c>
      <c r="M50" s="7"/>
      <c r="N50" s="7">
        <f>SUM(L50:M50)</f>
        <v>1146</v>
      </c>
      <c r="O50" s="126"/>
    </row>
    <row r="51" spans="1:15" ht="15.75" outlineLevel="7" x14ac:dyDescent="0.2">
      <c r="A51" s="5" t="s">
        <v>23</v>
      </c>
      <c r="B51" s="5" t="s">
        <v>560</v>
      </c>
      <c r="C51" s="10"/>
      <c r="D51" s="10"/>
      <c r="E51" s="11" t="s">
        <v>544</v>
      </c>
      <c r="F51" s="4">
        <f>F52</f>
        <v>104.4</v>
      </c>
      <c r="G51" s="4">
        <f t="shared" ref="G51:H51" si="82">G52</f>
        <v>0</v>
      </c>
      <c r="H51" s="4">
        <f t="shared" si="82"/>
        <v>104.4</v>
      </c>
      <c r="I51" s="4">
        <f t="shared" ref="I51:L51" si="83">I52</f>
        <v>104.4</v>
      </c>
      <c r="J51" s="4">
        <f t="shared" ref="J51" si="84">J52</f>
        <v>0</v>
      </c>
      <c r="K51" s="4">
        <f t="shared" ref="K51" si="85">K52</f>
        <v>104.4</v>
      </c>
      <c r="L51" s="4">
        <f t="shared" si="83"/>
        <v>104.4</v>
      </c>
      <c r="M51" s="4">
        <f t="shared" ref="M51" si="86">M52</f>
        <v>0</v>
      </c>
      <c r="N51" s="4">
        <f t="shared" ref="N51" si="87">N52</f>
        <v>104.4</v>
      </c>
      <c r="O51" s="126"/>
    </row>
    <row r="52" spans="1:15" ht="31.5" outlineLevel="1" x14ac:dyDescent="0.2">
      <c r="A52" s="5" t="s">
        <v>23</v>
      </c>
      <c r="B52" s="5" t="s">
        <v>21</v>
      </c>
      <c r="C52" s="5"/>
      <c r="D52" s="5"/>
      <c r="E52" s="19" t="s">
        <v>22</v>
      </c>
      <c r="F52" s="4">
        <f t="shared" ref="F52:N53" si="88">F53</f>
        <v>104.4</v>
      </c>
      <c r="G52" s="4">
        <f t="shared" si="88"/>
        <v>0</v>
      </c>
      <c r="H52" s="4">
        <f t="shared" si="88"/>
        <v>104.4</v>
      </c>
      <c r="I52" s="4">
        <f t="shared" si="88"/>
        <v>104.4</v>
      </c>
      <c r="J52" s="4">
        <f t="shared" si="88"/>
        <v>0</v>
      </c>
      <c r="K52" s="4">
        <f t="shared" si="88"/>
        <v>104.4</v>
      </c>
      <c r="L52" s="4">
        <f t="shared" si="88"/>
        <v>104.4</v>
      </c>
      <c r="M52" s="4">
        <f t="shared" si="88"/>
        <v>0</v>
      </c>
      <c r="N52" s="4">
        <f t="shared" si="88"/>
        <v>104.4</v>
      </c>
      <c r="O52" s="126"/>
    </row>
    <row r="53" spans="1:15" ht="15.75" outlineLevel="2" x14ac:dyDescent="0.2">
      <c r="A53" s="5" t="s">
        <v>23</v>
      </c>
      <c r="B53" s="5" t="s">
        <v>21</v>
      </c>
      <c r="C53" s="5" t="s">
        <v>4</v>
      </c>
      <c r="D53" s="5"/>
      <c r="E53" s="19" t="s">
        <v>5</v>
      </c>
      <c r="F53" s="4">
        <f>F54</f>
        <v>104.4</v>
      </c>
      <c r="G53" s="4">
        <f t="shared" si="88"/>
        <v>0</v>
      </c>
      <c r="H53" s="4">
        <f t="shared" si="88"/>
        <v>104.4</v>
      </c>
      <c r="I53" s="4">
        <f t="shared" si="88"/>
        <v>104.4</v>
      </c>
      <c r="J53" s="4">
        <f t="shared" si="88"/>
        <v>0</v>
      </c>
      <c r="K53" s="4">
        <f t="shared" si="88"/>
        <v>104.4</v>
      </c>
      <c r="L53" s="4">
        <f t="shared" si="88"/>
        <v>104.4</v>
      </c>
      <c r="M53" s="4">
        <f t="shared" si="88"/>
        <v>0</v>
      </c>
      <c r="N53" s="4">
        <f t="shared" si="88"/>
        <v>104.4</v>
      </c>
      <c r="O53" s="126"/>
    </row>
    <row r="54" spans="1:15" ht="15.75" outlineLevel="3" x14ac:dyDescent="0.2">
      <c r="A54" s="5" t="s">
        <v>23</v>
      </c>
      <c r="B54" s="5" t="s">
        <v>21</v>
      </c>
      <c r="C54" s="5" t="s">
        <v>10</v>
      </c>
      <c r="D54" s="5"/>
      <c r="E54" s="19" t="s">
        <v>59</v>
      </c>
      <c r="F54" s="4">
        <f t="shared" ref="F54:N54" si="89">F55</f>
        <v>104.4</v>
      </c>
      <c r="G54" s="4">
        <f t="shared" si="89"/>
        <v>0</v>
      </c>
      <c r="H54" s="4">
        <f t="shared" si="89"/>
        <v>104.4</v>
      </c>
      <c r="I54" s="4">
        <f t="shared" si="89"/>
        <v>104.4</v>
      </c>
      <c r="J54" s="4">
        <f t="shared" si="89"/>
        <v>0</v>
      </c>
      <c r="K54" s="4">
        <f t="shared" si="89"/>
        <v>104.4</v>
      </c>
      <c r="L54" s="4">
        <f t="shared" si="89"/>
        <v>104.4</v>
      </c>
      <c r="M54" s="4">
        <f t="shared" si="89"/>
        <v>0</v>
      </c>
      <c r="N54" s="4">
        <f t="shared" si="89"/>
        <v>104.4</v>
      </c>
      <c r="O54" s="126"/>
    </row>
    <row r="55" spans="1:15" ht="31.5" outlineLevel="7" x14ac:dyDescent="0.2">
      <c r="A55" s="10" t="s">
        <v>23</v>
      </c>
      <c r="B55" s="10" t="s">
        <v>21</v>
      </c>
      <c r="C55" s="10" t="s">
        <v>10</v>
      </c>
      <c r="D55" s="10" t="s">
        <v>11</v>
      </c>
      <c r="E55" s="15" t="s">
        <v>12</v>
      </c>
      <c r="F55" s="7">
        <v>104.4</v>
      </c>
      <c r="G55" s="7"/>
      <c r="H55" s="7">
        <f>SUM(F55:G55)</f>
        <v>104.4</v>
      </c>
      <c r="I55" s="7">
        <v>104.4</v>
      </c>
      <c r="J55" s="7"/>
      <c r="K55" s="7">
        <f>SUM(I55:J55)</f>
        <v>104.4</v>
      </c>
      <c r="L55" s="7">
        <v>104.4</v>
      </c>
      <c r="M55" s="7"/>
      <c r="N55" s="7">
        <f>SUM(L55:M55)</f>
        <v>104.4</v>
      </c>
      <c r="O55" s="126"/>
    </row>
    <row r="56" spans="1:15" ht="15.75" outlineLevel="7" x14ac:dyDescent="0.2">
      <c r="A56" s="10"/>
      <c r="B56" s="10"/>
      <c r="C56" s="10"/>
      <c r="D56" s="10"/>
      <c r="E56" s="15"/>
      <c r="F56" s="7"/>
      <c r="G56" s="7"/>
      <c r="H56" s="7"/>
      <c r="I56" s="7"/>
      <c r="J56" s="7"/>
      <c r="K56" s="7"/>
      <c r="L56" s="7"/>
      <c r="M56" s="7"/>
      <c r="N56" s="7"/>
      <c r="O56" s="126"/>
    </row>
    <row r="57" spans="1:15" ht="15.75" x14ac:dyDescent="0.2">
      <c r="A57" s="5" t="s">
        <v>35</v>
      </c>
      <c r="B57" s="5"/>
      <c r="C57" s="5"/>
      <c r="D57" s="5"/>
      <c r="E57" s="19" t="s">
        <v>36</v>
      </c>
      <c r="F57" s="4">
        <f t="shared" ref="F57:N57" si="90">F58+F153+F191+F259+F354+F366+F395+F402+F461</f>
        <v>1166214.9447000001</v>
      </c>
      <c r="G57" s="4">
        <f t="shared" si="90"/>
        <v>-18698.60426</v>
      </c>
      <c r="H57" s="4">
        <f t="shared" si="90"/>
        <v>1147516.3404399999</v>
      </c>
      <c r="I57" s="4">
        <f t="shared" si="90"/>
        <v>1083971.8699999999</v>
      </c>
      <c r="J57" s="4">
        <f t="shared" si="90"/>
        <v>-4746.6000000000004</v>
      </c>
      <c r="K57" s="4">
        <f t="shared" si="90"/>
        <v>1079225.2699999998</v>
      </c>
      <c r="L57" s="4">
        <f t="shared" si="90"/>
        <v>863808.66999999993</v>
      </c>
      <c r="M57" s="4">
        <f t="shared" si="90"/>
        <v>30.7</v>
      </c>
      <c r="N57" s="4">
        <f t="shared" si="90"/>
        <v>863839.36999999988</v>
      </c>
      <c r="O57" s="126"/>
    </row>
    <row r="58" spans="1:15" ht="15.75" x14ac:dyDescent="0.2">
      <c r="A58" s="5" t="s">
        <v>35</v>
      </c>
      <c r="B58" s="5" t="s">
        <v>559</v>
      </c>
      <c r="C58" s="5"/>
      <c r="D58" s="5"/>
      <c r="E58" s="11" t="s">
        <v>543</v>
      </c>
      <c r="F58" s="4">
        <f>F59+F63+F92+F98+F102</f>
        <v>250311.32625000001</v>
      </c>
      <c r="G58" s="4">
        <f t="shared" ref="G58:H58" si="91">G59+G63+G92+G98+G102</f>
        <v>-10331.704259999999</v>
      </c>
      <c r="H58" s="4">
        <f t="shared" si="91"/>
        <v>239979.62198999999</v>
      </c>
      <c r="I58" s="4">
        <f t="shared" ref="I58:L58" si="92">I59+I63+I92+I98+I102</f>
        <v>294917.34999999998</v>
      </c>
      <c r="J58" s="4">
        <f t="shared" ref="J58" si="93">J59+J63+J92+J98+J102</f>
        <v>30.9</v>
      </c>
      <c r="K58" s="4">
        <f t="shared" ref="K58" si="94">K59+K63+K92+K98+K102</f>
        <v>294948.25</v>
      </c>
      <c r="L58" s="4">
        <f t="shared" si="92"/>
        <v>291692</v>
      </c>
      <c r="M58" s="4">
        <f t="shared" ref="M58" si="95">M59+M63+M92+M98+M102</f>
        <v>30.7</v>
      </c>
      <c r="N58" s="4">
        <f t="shared" ref="N58" si="96">N59+N63+N92+N98+N102</f>
        <v>291722.69999999995</v>
      </c>
      <c r="O58" s="126"/>
    </row>
    <row r="59" spans="1:15" ht="31.5" outlineLevel="1" x14ac:dyDescent="0.2">
      <c r="A59" s="5" t="s">
        <v>35</v>
      </c>
      <c r="B59" s="5" t="s">
        <v>37</v>
      </c>
      <c r="C59" s="5"/>
      <c r="D59" s="5"/>
      <c r="E59" s="19" t="s">
        <v>38</v>
      </c>
      <c r="F59" s="4">
        <f t="shared" ref="F59:N60" si="97">F60</f>
        <v>3453.9</v>
      </c>
      <c r="G59" s="4">
        <f t="shared" si="97"/>
        <v>0</v>
      </c>
      <c r="H59" s="4">
        <f t="shared" si="97"/>
        <v>3453.9</v>
      </c>
      <c r="I59" s="4">
        <f t="shared" si="97"/>
        <v>3280.2</v>
      </c>
      <c r="J59" s="4">
        <f t="shared" si="97"/>
        <v>0</v>
      </c>
      <c r="K59" s="4">
        <f t="shared" si="97"/>
        <v>3280.2</v>
      </c>
      <c r="L59" s="4">
        <f t="shared" si="97"/>
        <v>3280.2</v>
      </c>
      <c r="M59" s="4">
        <f t="shared" si="97"/>
        <v>0</v>
      </c>
      <c r="N59" s="4">
        <f t="shared" si="97"/>
        <v>3280.2</v>
      </c>
      <c r="O59" s="126"/>
    </row>
    <row r="60" spans="1:15" ht="15.75" outlineLevel="2" x14ac:dyDescent="0.2">
      <c r="A60" s="5" t="s">
        <v>35</v>
      </c>
      <c r="B60" s="5" t="s">
        <v>37</v>
      </c>
      <c r="C60" s="5" t="s">
        <v>4</v>
      </c>
      <c r="D60" s="5"/>
      <c r="E60" s="19" t="s">
        <v>5</v>
      </c>
      <c r="F60" s="4">
        <f>F61</f>
        <v>3453.9</v>
      </c>
      <c r="G60" s="4">
        <f t="shared" si="97"/>
        <v>0</v>
      </c>
      <c r="H60" s="4">
        <f t="shared" si="97"/>
        <v>3453.9</v>
      </c>
      <c r="I60" s="4">
        <f t="shared" si="97"/>
        <v>3280.2</v>
      </c>
      <c r="J60" s="4">
        <f t="shared" si="97"/>
        <v>0</v>
      </c>
      <c r="K60" s="4">
        <f t="shared" si="97"/>
        <v>3280.2</v>
      </c>
      <c r="L60" s="4">
        <f t="shared" si="97"/>
        <v>3280.2</v>
      </c>
      <c r="M60" s="4">
        <f t="shared" si="97"/>
        <v>0</v>
      </c>
      <c r="N60" s="4">
        <f t="shared" si="97"/>
        <v>3280.2</v>
      </c>
      <c r="O60" s="126"/>
    </row>
    <row r="61" spans="1:15" ht="31.5" outlineLevel="3" x14ac:dyDescent="0.2">
      <c r="A61" s="5" t="s">
        <v>35</v>
      </c>
      <c r="B61" s="5" t="s">
        <v>37</v>
      </c>
      <c r="C61" s="5" t="s">
        <v>39</v>
      </c>
      <c r="D61" s="5"/>
      <c r="E61" s="19" t="s">
        <v>561</v>
      </c>
      <c r="F61" s="4">
        <f t="shared" ref="F61:N61" si="98">F62</f>
        <v>3453.9</v>
      </c>
      <c r="G61" s="4">
        <f t="shared" si="98"/>
        <v>0</v>
      </c>
      <c r="H61" s="4">
        <f t="shared" si="98"/>
        <v>3453.9</v>
      </c>
      <c r="I61" s="4">
        <f t="shared" si="98"/>
        <v>3280.2</v>
      </c>
      <c r="J61" s="4">
        <f t="shared" si="98"/>
        <v>0</v>
      </c>
      <c r="K61" s="4">
        <f t="shared" si="98"/>
        <v>3280.2</v>
      </c>
      <c r="L61" s="4">
        <f t="shared" si="98"/>
        <v>3280.2</v>
      </c>
      <c r="M61" s="4">
        <f t="shared" si="98"/>
        <v>0</v>
      </c>
      <c r="N61" s="4">
        <f t="shared" si="98"/>
        <v>3280.2</v>
      </c>
      <c r="O61" s="126"/>
    </row>
    <row r="62" spans="1:15" ht="47.25" outlineLevel="7" x14ac:dyDescent="0.2">
      <c r="A62" s="10" t="s">
        <v>35</v>
      </c>
      <c r="B62" s="10" t="s">
        <v>37</v>
      </c>
      <c r="C62" s="10" t="s">
        <v>39</v>
      </c>
      <c r="D62" s="10" t="s">
        <v>8</v>
      </c>
      <c r="E62" s="15" t="s">
        <v>9</v>
      </c>
      <c r="F62" s="7">
        <v>3453.9</v>
      </c>
      <c r="G62" s="7"/>
      <c r="H62" s="7">
        <f>SUM(F62:G62)</f>
        <v>3453.9</v>
      </c>
      <c r="I62" s="7">
        <v>3280.2</v>
      </c>
      <c r="J62" s="7"/>
      <c r="K62" s="7">
        <f>SUM(I62:J62)</f>
        <v>3280.2</v>
      </c>
      <c r="L62" s="7">
        <v>3280.2</v>
      </c>
      <c r="M62" s="7"/>
      <c r="N62" s="7">
        <f>SUM(L62:M62)</f>
        <v>3280.2</v>
      </c>
      <c r="O62" s="126"/>
    </row>
    <row r="63" spans="1:15" ht="47.25" outlineLevel="1" x14ac:dyDescent="0.2">
      <c r="A63" s="5" t="s">
        <v>35</v>
      </c>
      <c r="B63" s="5" t="s">
        <v>40</v>
      </c>
      <c r="C63" s="5"/>
      <c r="D63" s="5"/>
      <c r="E63" s="19" t="s">
        <v>41</v>
      </c>
      <c r="F63" s="4">
        <f>F64+F71</f>
        <v>108748.79999999999</v>
      </c>
      <c r="G63" s="4">
        <f t="shared" ref="G63:H63" si="99">G64+G71</f>
        <v>0</v>
      </c>
      <c r="H63" s="4">
        <f t="shared" si="99"/>
        <v>108748.79999999999</v>
      </c>
      <c r="I63" s="4">
        <f t="shared" ref="I63:L63" si="100">I64+I71</f>
        <v>102821.2</v>
      </c>
      <c r="J63" s="4">
        <f t="shared" ref="J63" si="101">J64+J71</f>
        <v>0</v>
      </c>
      <c r="K63" s="4">
        <f t="shared" ref="K63" si="102">K64+K71</f>
        <v>102821.2</v>
      </c>
      <c r="L63" s="4">
        <f t="shared" si="100"/>
        <v>102807.2</v>
      </c>
      <c r="M63" s="4">
        <f t="shared" ref="M63" si="103">M64+M71</f>
        <v>0</v>
      </c>
      <c r="N63" s="4">
        <f t="shared" ref="N63" si="104">N64+N71</f>
        <v>102807.2</v>
      </c>
      <c r="O63" s="126"/>
    </row>
    <row r="64" spans="1:15" ht="31.5" outlineLevel="2" x14ac:dyDescent="0.2">
      <c r="A64" s="5" t="s">
        <v>35</v>
      </c>
      <c r="B64" s="5" t="s">
        <v>40</v>
      </c>
      <c r="C64" s="5" t="s">
        <v>42</v>
      </c>
      <c r="D64" s="5"/>
      <c r="E64" s="19" t="s">
        <v>43</v>
      </c>
      <c r="F64" s="4">
        <f t="shared" ref="F64:N65" si="105">F65</f>
        <v>339.3</v>
      </c>
      <c r="G64" s="4">
        <f t="shared" si="105"/>
        <v>0</v>
      </c>
      <c r="H64" s="4">
        <f t="shared" si="105"/>
        <v>339.3</v>
      </c>
      <c r="I64" s="4">
        <f t="shared" si="105"/>
        <v>285.5</v>
      </c>
      <c r="J64" s="4">
        <f t="shared" si="105"/>
        <v>0</v>
      </c>
      <c r="K64" s="4">
        <f t="shared" si="105"/>
        <v>285.5</v>
      </c>
      <c r="L64" s="4">
        <f t="shared" si="105"/>
        <v>271.5</v>
      </c>
      <c r="M64" s="4">
        <f t="shared" si="105"/>
        <v>0</v>
      </c>
      <c r="N64" s="4">
        <f t="shared" si="105"/>
        <v>271.5</v>
      </c>
      <c r="O64" s="126"/>
    </row>
    <row r="65" spans="1:15" ht="47.25" outlineLevel="3" x14ac:dyDescent="0.2">
      <c r="A65" s="5" t="s">
        <v>35</v>
      </c>
      <c r="B65" s="5" t="s">
        <v>40</v>
      </c>
      <c r="C65" s="5" t="s">
        <v>44</v>
      </c>
      <c r="D65" s="5"/>
      <c r="E65" s="19" t="s">
        <v>45</v>
      </c>
      <c r="F65" s="4">
        <f t="shared" si="105"/>
        <v>339.3</v>
      </c>
      <c r="G65" s="4">
        <f t="shared" si="105"/>
        <v>0</v>
      </c>
      <c r="H65" s="4">
        <f t="shared" si="105"/>
        <v>339.3</v>
      </c>
      <c r="I65" s="4">
        <f t="shared" si="105"/>
        <v>285.5</v>
      </c>
      <c r="J65" s="4">
        <f t="shared" si="105"/>
        <v>0</v>
      </c>
      <c r="K65" s="4">
        <f t="shared" si="105"/>
        <v>285.5</v>
      </c>
      <c r="L65" s="4">
        <f t="shared" si="105"/>
        <v>271.5</v>
      </c>
      <c r="M65" s="4">
        <f t="shared" si="105"/>
        <v>0</v>
      </c>
      <c r="N65" s="4">
        <f t="shared" si="105"/>
        <v>271.5</v>
      </c>
      <c r="O65" s="126"/>
    </row>
    <row r="66" spans="1:15" ht="31.5" outlineLevel="4" x14ac:dyDescent="0.2">
      <c r="A66" s="5" t="s">
        <v>35</v>
      </c>
      <c r="B66" s="5" t="s">
        <v>40</v>
      </c>
      <c r="C66" s="5" t="s">
        <v>46</v>
      </c>
      <c r="D66" s="5"/>
      <c r="E66" s="19" t="s">
        <v>47</v>
      </c>
      <c r="F66" s="4">
        <f>F67+F69</f>
        <v>339.3</v>
      </c>
      <c r="G66" s="4">
        <f t="shared" ref="G66:H66" si="106">G67+G69</f>
        <v>0</v>
      </c>
      <c r="H66" s="4">
        <f t="shared" si="106"/>
        <v>339.3</v>
      </c>
      <c r="I66" s="4">
        <f t="shared" ref="I66:L66" si="107">I67+I69</f>
        <v>285.5</v>
      </c>
      <c r="J66" s="4">
        <f t="shared" ref="J66" si="108">J67+J69</f>
        <v>0</v>
      </c>
      <c r="K66" s="4">
        <f t="shared" ref="K66" si="109">K67+K69</f>
        <v>285.5</v>
      </c>
      <c r="L66" s="4">
        <f t="shared" si="107"/>
        <v>271.5</v>
      </c>
      <c r="M66" s="4">
        <f t="shared" ref="M66" si="110">M67+M69</f>
        <v>0</v>
      </c>
      <c r="N66" s="4">
        <f t="shared" ref="N66" si="111">N67+N69</f>
        <v>271.5</v>
      </c>
      <c r="O66" s="126"/>
    </row>
    <row r="67" spans="1:15" s="160" customFormat="1" ht="63" outlineLevel="5" x14ac:dyDescent="0.2">
      <c r="A67" s="5" t="s">
        <v>35</v>
      </c>
      <c r="B67" s="5" t="s">
        <v>40</v>
      </c>
      <c r="C67" s="5" t="s">
        <v>48</v>
      </c>
      <c r="D67" s="5"/>
      <c r="E67" s="19" t="s">
        <v>49</v>
      </c>
      <c r="F67" s="4">
        <f t="shared" ref="F67:N72" si="112">F68</f>
        <v>264</v>
      </c>
      <c r="G67" s="4">
        <f t="shared" si="112"/>
        <v>0</v>
      </c>
      <c r="H67" s="4">
        <f t="shared" si="112"/>
        <v>264</v>
      </c>
      <c r="I67" s="4">
        <f t="shared" si="112"/>
        <v>271.5</v>
      </c>
      <c r="J67" s="4">
        <f t="shared" si="112"/>
        <v>0</v>
      </c>
      <c r="K67" s="4">
        <f t="shared" si="112"/>
        <v>271.5</v>
      </c>
      <c r="L67" s="4">
        <f t="shared" si="112"/>
        <v>271.5</v>
      </c>
      <c r="M67" s="4">
        <f t="shared" si="112"/>
        <v>0</v>
      </c>
      <c r="N67" s="4">
        <f t="shared" si="112"/>
        <v>271.5</v>
      </c>
      <c r="O67" s="126"/>
    </row>
    <row r="68" spans="1:15" s="160" customFormat="1" ht="47.25" outlineLevel="7" x14ac:dyDescent="0.2">
      <c r="A68" s="10" t="s">
        <v>35</v>
      </c>
      <c r="B68" s="10" t="s">
        <v>40</v>
      </c>
      <c r="C68" s="10" t="s">
        <v>48</v>
      </c>
      <c r="D68" s="10" t="s">
        <v>8</v>
      </c>
      <c r="E68" s="15" t="s">
        <v>9</v>
      </c>
      <c r="F68" s="7">
        <v>264</v>
      </c>
      <c r="G68" s="7"/>
      <c r="H68" s="7">
        <f>SUM(F68:G68)</f>
        <v>264</v>
      </c>
      <c r="I68" s="7">
        <v>271.5</v>
      </c>
      <c r="J68" s="7"/>
      <c r="K68" s="7">
        <f>SUM(I68:J68)</f>
        <v>271.5</v>
      </c>
      <c r="L68" s="7">
        <v>271.5</v>
      </c>
      <c r="M68" s="7"/>
      <c r="N68" s="7">
        <f>SUM(L68:M68)</f>
        <v>271.5</v>
      </c>
      <c r="O68" s="126"/>
    </row>
    <row r="69" spans="1:15" s="160" customFormat="1" ht="47.25" outlineLevel="5" x14ac:dyDescent="0.2">
      <c r="A69" s="5" t="s">
        <v>35</v>
      </c>
      <c r="B69" s="5" t="s">
        <v>40</v>
      </c>
      <c r="C69" s="5" t="s">
        <v>50</v>
      </c>
      <c r="D69" s="5"/>
      <c r="E69" s="19" t="s">
        <v>51</v>
      </c>
      <c r="F69" s="4">
        <f t="shared" si="112"/>
        <v>75.3</v>
      </c>
      <c r="G69" s="4">
        <f t="shared" si="112"/>
        <v>0</v>
      </c>
      <c r="H69" s="4">
        <f t="shared" si="112"/>
        <v>75.3</v>
      </c>
      <c r="I69" s="4">
        <f t="shared" si="112"/>
        <v>14</v>
      </c>
      <c r="J69" s="4">
        <f t="shared" si="112"/>
        <v>0</v>
      </c>
      <c r="K69" s="4">
        <f t="shared" si="112"/>
        <v>14</v>
      </c>
      <c r="L69" s="4">
        <f t="shared" si="112"/>
        <v>0</v>
      </c>
      <c r="M69" s="4">
        <f t="shared" si="112"/>
        <v>0</v>
      </c>
      <c r="N69" s="4"/>
      <c r="O69" s="126"/>
    </row>
    <row r="70" spans="1:15" s="160" customFormat="1" ht="47.25" outlineLevel="7" x14ac:dyDescent="0.2">
      <c r="A70" s="10" t="s">
        <v>35</v>
      </c>
      <c r="B70" s="10" t="s">
        <v>40</v>
      </c>
      <c r="C70" s="10" t="s">
        <v>50</v>
      </c>
      <c r="D70" s="10" t="s">
        <v>8</v>
      </c>
      <c r="E70" s="15" t="s">
        <v>9</v>
      </c>
      <c r="F70" s="7">
        <v>75.3</v>
      </c>
      <c r="G70" s="7"/>
      <c r="H70" s="7">
        <f>SUM(F70:G70)</f>
        <v>75.3</v>
      </c>
      <c r="I70" s="7">
        <v>14</v>
      </c>
      <c r="J70" s="7"/>
      <c r="K70" s="7">
        <f>SUM(I70:J70)</f>
        <v>14</v>
      </c>
      <c r="L70" s="7"/>
      <c r="M70" s="7"/>
      <c r="N70" s="7"/>
      <c r="O70" s="126"/>
    </row>
    <row r="71" spans="1:15" ht="31.5" outlineLevel="2" x14ac:dyDescent="0.2">
      <c r="A71" s="5" t="s">
        <v>35</v>
      </c>
      <c r="B71" s="5" t="s">
        <v>40</v>
      </c>
      <c r="C71" s="5" t="s">
        <v>52</v>
      </c>
      <c r="D71" s="5"/>
      <c r="E71" s="19" t="s">
        <v>53</v>
      </c>
      <c r="F71" s="4">
        <f t="shared" si="112"/>
        <v>108409.49999999999</v>
      </c>
      <c r="G71" s="4">
        <f t="shared" si="112"/>
        <v>0</v>
      </c>
      <c r="H71" s="4">
        <f t="shared" si="112"/>
        <v>108409.49999999999</v>
      </c>
      <c r="I71" s="4">
        <f t="shared" si="112"/>
        <v>102535.7</v>
      </c>
      <c r="J71" s="4">
        <f t="shared" si="112"/>
        <v>0</v>
      </c>
      <c r="K71" s="4">
        <f t="shared" si="112"/>
        <v>102535.7</v>
      </c>
      <c r="L71" s="4">
        <f t="shared" si="112"/>
        <v>102535.7</v>
      </c>
      <c r="M71" s="4">
        <f t="shared" si="112"/>
        <v>0</v>
      </c>
      <c r="N71" s="4">
        <f t="shared" si="112"/>
        <v>102535.7</v>
      </c>
      <c r="O71" s="126"/>
    </row>
    <row r="72" spans="1:15" ht="47.25" outlineLevel="3" x14ac:dyDescent="0.2">
      <c r="A72" s="5" t="s">
        <v>35</v>
      </c>
      <c r="B72" s="5" t="s">
        <v>40</v>
      </c>
      <c r="C72" s="5" t="s">
        <v>54</v>
      </c>
      <c r="D72" s="5"/>
      <c r="E72" s="19" t="s">
        <v>55</v>
      </c>
      <c r="F72" s="4">
        <f t="shared" si="112"/>
        <v>108409.49999999999</v>
      </c>
      <c r="G72" s="4">
        <f t="shared" si="112"/>
        <v>0</v>
      </c>
      <c r="H72" s="4">
        <f t="shared" si="112"/>
        <v>108409.49999999999</v>
      </c>
      <c r="I72" s="4">
        <f t="shared" si="112"/>
        <v>102535.7</v>
      </c>
      <c r="J72" s="4">
        <f t="shared" si="112"/>
        <v>0</v>
      </c>
      <c r="K72" s="4">
        <f t="shared" si="112"/>
        <v>102535.7</v>
      </c>
      <c r="L72" s="4">
        <f t="shared" si="112"/>
        <v>102535.7</v>
      </c>
      <c r="M72" s="4">
        <f t="shared" si="112"/>
        <v>0</v>
      </c>
      <c r="N72" s="4">
        <f t="shared" si="112"/>
        <v>102535.7</v>
      </c>
      <c r="O72" s="126"/>
    </row>
    <row r="73" spans="1:15" ht="31.5" outlineLevel="4" x14ac:dyDescent="0.2">
      <c r="A73" s="5" t="s">
        <v>35</v>
      </c>
      <c r="B73" s="5" t="s">
        <v>40</v>
      </c>
      <c r="C73" s="5" t="s">
        <v>56</v>
      </c>
      <c r="D73" s="5"/>
      <c r="E73" s="19" t="s">
        <v>57</v>
      </c>
      <c r="F73" s="4">
        <f>F74+F78+F80+F82+F84+F87+F90</f>
        <v>108409.49999999999</v>
      </c>
      <c r="G73" s="4">
        <f t="shared" ref="G73:H73" si="113">G74+G78+G80+G82+G84+G87+G90</f>
        <v>0</v>
      </c>
      <c r="H73" s="4">
        <f t="shared" si="113"/>
        <v>108409.49999999999</v>
      </c>
      <c r="I73" s="4">
        <f t="shared" ref="I73:L73" si="114">I74+I78+I80+I82+I84+I87+I90</f>
        <v>102535.7</v>
      </c>
      <c r="J73" s="4">
        <f t="shared" ref="J73" si="115">J74+J78+J80+J82+J84+J87+J90</f>
        <v>0</v>
      </c>
      <c r="K73" s="4">
        <f t="shared" ref="K73" si="116">K74+K78+K80+K82+K84+K87+K90</f>
        <v>102535.7</v>
      </c>
      <c r="L73" s="4">
        <f t="shared" si="114"/>
        <v>102535.7</v>
      </c>
      <c r="M73" s="4">
        <f t="shared" ref="M73" si="117">M74+M78+M80+M82+M84+M87+M90</f>
        <v>0</v>
      </c>
      <c r="N73" s="4">
        <f t="shared" ref="N73" si="118">N74+N78+N80+N82+N84+N87+N90</f>
        <v>102535.7</v>
      </c>
      <c r="O73" s="126"/>
    </row>
    <row r="74" spans="1:15" ht="15.75" outlineLevel="5" x14ac:dyDescent="0.2">
      <c r="A74" s="5" t="s">
        <v>35</v>
      </c>
      <c r="B74" s="5" t="s">
        <v>40</v>
      </c>
      <c r="C74" s="5" t="s">
        <v>58</v>
      </c>
      <c r="D74" s="5"/>
      <c r="E74" s="19" t="s">
        <v>59</v>
      </c>
      <c r="F74" s="4">
        <f>F75+F76+F77</f>
        <v>102638.2</v>
      </c>
      <c r="G74" s="4">
        <f t="shared" ref="G74:H74" si="119">G75+G76+G77</f>
        <v>0</v>
      </c>
      <c r="H74" s="4">
        <f t="shared" si="119"/>
        <v>102638.2</v>
      </c>
      <c r="I74" s="4">
        <f t="shared" ref="I74:L74" si="120">I75+I76+I77</f>
        <v>96622.8</v>
      </c>
      <c r="J74" s="4">
        <f t="shared" ref="J74" si="121">J75+J76+J77</f>
        <v>0</v>
      </c>
      <c r="K74" s="4">
        <f t="shared" ref="K74" si="122">K75+K76+K77</f>
        <v>96622.8</v>
      </c>
      <c r="L74" s="4">
        <f t="shared" si="120"/>
        <v>96622.8</v>
      </c>
      <c r="M74" s="4">
        <f t="shared" ref="M74" si="123">M75+M76+M77</f>
        <v>0</v>
      </c>
      <c r="N74" s="4">
        <f t="shared" ref="N74" si="124">N75+N76+N77</f>
        <v>96622.8</v>
      </c>
      <c r="O74" s="126"/>
    </row>
    <row r="75" spans="1:15" ht="47.25" outlineLevel="7" x14ac:dyDescent="0.2">
      <c r="A75" s="10" t="s">
        <v>35</v>
      </c>
      <c r="B75" s="10" t="s">
        <v>40</v>
      </c>
      <c r="C75" s="10" t="s">
        <v>58</v>
      </c>
      <c r="D75" s="10" t="s">
        <v>8</v>
      </c>
      <c r="E75" s="15" t="s">
        <v>9</v>
      </c>
      <c r="F75" s="7">
        <v>93787.7</v>
      </c>
      <c r="G75" s="7"/>
      <c r="H75" s="7">
        <f t="shared" ref="H75:H77" si="125">SUM(F75:G75)</f>
        <v>93787.7</v>
      </c>
      <c r="I75" s="7">
        <v>87772.2</v>
      </c>
      <c r="J75" s="7"/>
      <c r="K75" s="7">
        <f t="shared" ref="K75:K77" si="126">SUM(I75:J75)</f>
        <v>87772.2</v>
      </c>
      <c r="L75" s="7">
        <v>87772.2</v>
      </c>
      <c r="M75" s="7"/>
      <c r="N75" s="7">
        <f t="shared" ref="N75:N77" si="127">SUM(L75:M75)</f>
        <v>87772.2</v>
      </c>
      <c r="O75" s="126"/>
    </row>
    <row r="76" spans="1:15" ht="31.5" outlineLevel="7" x14ac:dyDescent="0.2">
      <c r="A76" s="10" t="s">
        <v>35</v>
      </c>
      <c r="B76" s="10" t="s">
        <v>40</v>
      </c>
      <c r="C76" s="10" t="s">
        <v>58</v>
      </c>
      <c r="D76" s="10" t="s">
        <v>11</v>
      </c>
      <c r="E76" s="15" t="s">
        <v>12</v>
      </c>
      <c r="F76" s="7">
        <v>8699.9</v>
      </c>
      <c r="G76" s="7"/>
      <c r="H76" s="7">
        <f t="shared" si="125"/>
        <v>8699.9</v>
      </c>
      <c r="I76" s="7">
        <v>8700</v>
      </c>
      <c r="J76" s="7"/>
      <c r="K76" s="7">
        <f t="shared" si="126"/>
        <v>8700</v>
      </c>
      <c r="L76" s="7">
        <v>8700</v>
      </c>
      <c r="M76" s="7"/>
      <c r="N76" s="7">
        <f t="shared" si="127"/>
        <v>8700</v>
      </c>
      <c r="O76" s="126"/>
    </row>
    <row r="77" spans="1:15" ht="15.75" outlineLevel="7" x14ac:dyDescent="0.2">
      <c r="A77" s="10" t="s">
        <v>35</v>
      </c>
      <c r="B77" s="10" t="s">
        <v>40</v>
      </c>
      <c r="C77" s="10" t="s">
        <v>58</v>
      </c>
      <c r="D77" s="10" t="s">
        <v>27</v>
      </c>
      <c r="E77" s="15" t="s">
        <v>28</v>
      </c>
      <c r="F77" s="7">
        <v>150.6</v>
      </c>
      <c r="G77" s="7"/>
      <c r="H77" s="7">
        <f t="shared" si="125"/>
        <v>150.6</v>
      </c>
      <c r="I77" s="7">
        <v>150.6</v>
      </c>
      <c r="J77" s="7"/>
      <c r="K77" s="7">
        <f t="shared" si="126"/>
        <v>150.6</v>
      </c>
      <c r="L77" s="7">
        <v>150.6</v>
      </c>
      <c r="M77" s="7"/>
      <c r="N77" s="7">
        <f t="shared" si="127"/>
        <v>150.6</v>
      </c>
      <c r="O77" s="126"/>
    </row>
    <row r="78" spans="1:15" ht="31.5" outlineLevel="5" x14ac:dyDescent="0.2">
      <c r="A78" s="5" t="s">
        <v>35</v>
      </c>
      <c r="B78" s="5" t="s">
        <v>40</v>
      </c>
      <c r="C78" s="5" t="s">
        <v>60</v>
      </c>
      <c r="D78" s="5"/>
      <c r="E78" s="19" t="s">
        <v>14</v>
      </c>
      <c r="F78" s="4">
        <f t="shared" ref="F78:N78" si="128">F79</f>
        <v>600</v>
      </c>
      <c r="G78" s="4">
        <f t="shared" si="128"/>
        <v>0</v>
      </c>
      <c r="H78" s="4">
        <f t="shared" si="128"/>
        <v>600</v>
      </c>
      <c r="I78" s="4">
        <f t="shared" si="128"/>
        <v>600</v>
      </c>
      <c r="J78" s="4">
        <f t="shared" si="128"/>
        <v>0</v>
      </c>
      <c r="K78" s="4">
        <f t="shared" si="128"/>
        <v>600</v>
      </c>
      <c r="L78" s="4">
        <f t="shared" si="128"/>
        <v>600</v>
      </c>
      <c r="M78" s="4">
        <f t="shared" si="128"/>
        <v>0</v>
      </c>
      <c r="N78" s="4">
        <f t="shared" si="128"/>
        <v>600</v>
      </c>
      <c r="O78" s="126"/>
    </row>
    <row r="79" spans="1:15" ht="31.5" outlineLevel="7" x14ac:dyDescent="0.2">
      <c r="A79" s="10" t="s">
        <v>35</v>
      </c>
      <c r="B79" s="10" t="s">
        <v>40</v>
      </c>
      <c r="C79" s="10" t="s">
        <v>60</v>
      </c>
      <c r="D79" s="10" t="s">
        <v>11</v>
      </c>
      <c r="E79" s="15" t="s">
        <v>12</v>
      </c>
      <c r="F79" s="7">
        <v>600</v>
      </c>
      <c r="G79" s="7"/>
      <c r="H79" s="7">
        <f>SUM(F79:G79)</f>
        <v>600</v>
      </c>
      <c r="I79" s="7">
        <v>600</v>
      </c>
      <c r="J79" s="7"/>
      <c r="K79" s="7">
        <f>SUM(I79:J79)</f>
        <v>600</v>
      </c>
      <c r="L79" s="7">
        <v>600</v>
      </c>
      <c r="M79" s="7"/>
      <c r="N79" s="7">
        <f>SUM(L79:M79)</f>
        <v>600</v>
      </c>
      <c r="O79" s="126"/>
    </row>
    <row r="80" spans="1:15" s="160" customFormat="1" ht="47.25" outlineLevel="5" x14ac:dyDescent="0.2">
      <c r="A80" s="5" t="s">
        <v>35</v>
      </c>
      <c r="B80" s="5" t="s">
        <v>40</v>
      </c>
      <c r="C80" s="5" t="s">
        <v>61</v>
      </c>
      <c r="D80" s="5"/>
      <c r="E80" s="19" t="s">
        <v>603</v>
      </c>
      <c r="F80" s="4">
        <f t="shared" ref="F80:N80" si="129">F81</f>
        <v>16.5</v>
      </c>
      <c r="G80" s="4">
        <f t="shared" si="129"/>
        <v>0</v>
      </c>
      <c r="H80" s="4">
        <f t="shared" si="129"/>
        <v>16.5</v>
      </c>
      <c r="I80" s="4">
        <f t="shared" si="129"/>
        <v>17</v>
      </c>
      <c r="J80" s="4">
        <f t="shared" si="129"/>
        <v>0</v>
      </c>
      <c r="K80" s="4">
        <f t="shared" si="129"/>
        <v>17</v>
      </c>
      <c r="L80" s="4">
        <f t="shared" si="129"/>
        <v>17</v>
      </c>
      <c r="M80" s="4">
        <f t="shared" si="129"/>
        <v>0</v>
      </c>
      <c r="N80" s="4">
        <f t="shared" si="129"/>
        <v>17</v>
      </c>
      <c r="O80" s="126"/>
    </row>
    <row r="81" spans="1:15" s="160" customFormat="1" ht="47.25" outlineLevel="7" x14ac:dyDescent="0.2">
      <c r="A81" s="10" t="s">
        <v>35</v>
      </c>
      <c r="B81" s="10" t="s">
        <v>40</v>
      </c>
      <c r="C81" s="10" t="s">
        <v>61</v>
      </c>
      <c r="D81" s="10" t="s">
        <v>8</v>
      </c>
      <c r="E81" s="15" t="s">
        <v>9</v>
      </c>
      <c r="F81" s="7">
        <v>16.5</v>
      </c>
      <c r="G81" s="7"/>
      <c r="H81" s="7">
        <f>SUM(F81:G81)</f>
        <v>16.5</v>
      </c>
      <c r="I81" s="7">
        <v>17</v>
      </c>
      <c r="J81" s="7"/>
      <c r="K81" s="7">
        <f>SUM(I81:J81)</f>
        <v>17</v>
      </c>
      <c r="L81" s="7">
        <v>17</v>
      </c>
      <c r="M81" s="7"/>
      <c r="N81" s="7">
        <f>SUM(L81:M81)</f>
        <v>17</v>
      </c>
      <c r="O81" s="126"/>
    </row>
    <row r="82" spans="1:15" s="160" customFormat="1" ht="21" customHeight="1" outlineLevel="5" x14ac:dyDescent="0.2">
      <c r="A82" s="5" t="s">
        <v>35</v>
      </c>
      <c r="B82" s="5" t="s">
        <v>40</v>
      </c>
      <c r="C82" s="5" t="s">
        <v>62</v>
      </c>
      <c r="D82" s="5"/>
      <c r="E82" s="19" t="s">
        <v>63</v>
      </c>
      <c r="F82" s="4">
        <f t="shared" ref="F82:N82" si="130">F83</f>
        <v>68.400000000000006</v>
      </c>
      <c r="G82" s="4">
        <f t="shared" si="130"/>
        <v>0</v>
      </c>
      <c r="H82" s="4">
        <f t="shared" si="130"/>
        <v>68.400000000000006</v>
      </c>
      <c r="I82" s="4">
        <f t="shared" si="130"/>
        <v>68.400000000000006</v>
      </c>
      <c r="J82" s="4">
        <f t="shared" si="130"/>
        <v>0</v>
      </c>
      <c r="K82" s="4">
        <f t="shared" si="130"/>
        <v>68.400000000000006</v>
      </c>
      <c r="L82" s="4">
        <f t="shared" si="130"/>
        <v>68.400000000000006</v>
      </c>
      <c r="M82" s="4">
        <f t="shared" si="130"/>
        <v>0</v>
      </c>
      <c r="N82" s="4">
        <f t="shared" si="130"/>
        <v>68.400000000000006</v>
      </c>
      <c r="O82" s="126"/>
    </row>
    <row r="83" spans="1:15" s="160" customFormat="1" ht="31.5" outlineLevel="7" x14ac:dyDescent="0.2">
      <c r="A83" s="10" t="s">
        <v>35</v>
      </c>
      <c r="B83" s="10" t="s">
        <v>40</v>
      </c>
      <c r="C83" s="10" t="s">
        <v>62</v>
      </c>
      <c r="D83" s="10" t="s">
        <v>11</v>
      </c>
      <c r="E83" s="15" t="s">
        <v>12</v>
      </c>
      <c r="F83" s="7">
        <v>68.400000000000006</v>
      </c>
      <c r="G83" s="7"/>
      <c r="H83" s="7">
        <f>SUM(F83:G83)</f>
        <v>68.400000000000006</v>
      </c>
      <c r="I83" s="7">
        <v>68.400000000000006</v>
      </c>
      <c r="J83" s="7"/>
      <c r="K83" s="7">
        <f>SUM(I83:J83)</f>
        <v>68.400000000000006</v>
      </c>
      <c r="L83" s="7">
        <v>68.400000000000006</v>
      </c>
      <c r="M83" s="7"/>
      <c r="N83" s="7">
        <f>SUM(L83:M83)</f>
        <v>68.400000000000006</v>
      </c>
      <c r="O83" s="126"/>
    </row>
    <row r="84" spans="1:15" s="160" customFormat="1" ht="31.5" outlineLevel="5" x14ac:dyDescent="0.2">
      <c r="A84" s="5" t="s">
        <v>35</v>
      </c>
      <c r="B84" s="5" t="s">
        <v>40</v>
      </c>
      <c r="C84" s="5" t="s">
        <v>64</v>
      </c>
      <c r="D84" s="5"/>
      <c r="E84" s="19" t="s">
        <v>65</v>
      </c>
      <c r="F84" s="4">
        <f>F85+F86</f>
        <v>175.7</v>
      </c>
      <c r="G84" s="4">
        <f t="shared" ref="G84:H84" si="131">G85+G86</f>
        <v>0</v>
      </c>
      <c r="H84" s="4">
        <f t="shared" si="131"/>
        <v>175.7</v>
      </c>
      <c r="I84" s="4">
        <f t="shared" ref="I84" si="132">I85+I86</f>
        <v>180.7</v>
      </c>
      <c r="J84" s="4">
        <f t="shared" ref="J84" si="133">J85+J86</f>
        <v>0</v>
      </c>
      <c r="K84" s="4">
        <f t="shared" ref="K84" si="134">K85+K86</f>
        <v>180.7</v>
      </c>
      <c r="L84" s="4">
        <f t="shared" ref="L84" si="135">L85+L86</f>
        <v>180.7</v>
      </c>
      <c r="M84" s="4">
        <f t="shared" ref="M84" si="136">M85+M86</f>
        <v>0</v>
      </c>
      <c r="N84" s="4">
        <f t="shared" ref="N84" si="137">N85+N86</f>
        <v>180.7</v>
      </c>
      <c r="O84" s="126"/>
    </row>
    <row r="85" spans="1:15" s="160" customFormat="1" ht="47.25" outlineLevel="7" x14ac:dyDescent="0.2">
      <c r="A85" s="10" t="s">
        <v>35</v>
      </c>
      <c r="B85" s="10" t="s">
        <v>40</v>
      </c>
      <c r="C85" s="10" t="s">
        <v>64</v>
      </c>
      <c r="D85" s="10" t="s">
        <v>8</v>
      </c>
      <c r="E85" s="15" t="s">
        <v>9</v>
      </c>
      <c r="F85" s="7">
        <v>115.7</v>
      </c>
      <c r="G85" s="7"/>
      <c r="H85" s="7">
        <f>SUM(F85:G85)</f>
        <v>115.7</v>
      </c>
      <c r="I85" s="7">
        <v>120.7</v>
      </c>
      <c r="J85" s="7"/>
      <c r="K85" s="7">
        <f>SUM(I85:J85)</f>
        <v>120.7</v>
      </c>
      <c r="L85" s="7">
        <v>120.7</v>
      </c>
      <c r="M85" s="7"/>
      <c r="N85" s="7">
        <f>SUM(L85:M85)</f>
        <v>120.7</v>
      </c>
      <c r="O85" s="126"/>
    </row>
    <row r="86" spans="1:15" s="160" customFormat="1" ht="31.5" outlineLevel="7" x14ac:dyDescent="0.2">
      <c r="A86" s="10" t="s">
        <v>35</v>
      </c>
      <c r="B86" s="10" t="s">
        <v>40</v>
      </c>
      <c r="C86" s="10" t="s">
        <v>64</v>
      </c>
      <c r="D86" s="10" t="s">
        <v>11</v>
      </c>
      <c r="E86" s="15" t="s">
        <v>12</v>
      </c>
      <c r="F86" s="7">
        <v>60</v>
      </c>
      <c r="G86" s="7"/>
      <c r="H86" s="7">
        <f>SUM(F86:G86)</f>
        <v>60</v>
      </c>
      <c r="I86" s="7">
        <v>60</v>
      </c>
      <c r="J86" s="7"/>
      <c r="K86" s="7">
        <f>SUM(I86:J86)</f>
        <v>60</v>
      </c>
      <c r="L86" s="7">
        <v>60</v>
      </c>
      <c r="M86" s="7"/>
      <c r="N86" s="7">
        <f>SUM(L86:M86)</f>
        <v>60</v>
      </c>
      <c r="O86" s="126"/>
    </row>
    <row r="87" spans="1:15" s="160" customFormat="1" ht="31.5" outlineLevel="5" x14ac:dyDescent="0.2">
      <c r="A87" s="5" t="s">
        <v>35</v>
      </c>
      <c r="B87" s="5" t="s">
        <v>40</v>
      </c>
      <c r="C87" s="5" t="s">
        <v>66</v>
      </c>
      <c r="D87" s="5"/>
      <c r="E87" s="19" t="s">
        <v>699</v>
      </c>
      <c r="F87" s="4">
        <f>F88+F89</f>
        <v>4910.2</v>
      </c>
      <c r="G87" s="4">
        <f t="shared" ref="G87:H87" si="138">G88+G89</f>
        <v>0</v>
      </c>
      <c r="H87" s="4">
        <f t="shared" si="138"/>
        <v>4910.2</v>
      </c>
      <c r="I87" s="4">
        <f t="shared" ref="I87:L87" si="139">I88+I89</f>
        <v>5046.3</v>
      </c>
      <c r="J87" s="4">
        <f t="shared" ref="J87" si="140">J88+J89</f>
        <v>0</v>
      </c>
      <c r="K87" s="4">
        <f t="shared" ref="K87" si="141">K88+K89</f>
        <v>5046.3</v>
      </c>
      <c r="L87" s="4">
        <f t="shared" si="139"/>
        <v>5046.3</v>
      </c>
      <c r="M87" s="4">
        <f t="shared" ref="M87" si="142">M88+M89</f>
        <v>0</v>
      </c>
      <c r="N87" s="4">
        <f t="shared" ref="N87" si="143">N88+N89</f>
        <v>5046.3</v>
      </c>
      <c r="O87" s="126"/>
    </row>
    <row r="88" spans="1:15" s="160" customFormat="1" ht="47.25" outlineLevel="7" x14ac:dyDescent="0.2">
      <c r="A88" s="10" t="s">
        <v>35</v>
      </c>
      <c r="B88" s="10" t="s">
        <v>40</v>
      </c>
      <c r="C88" s="10" t="s">
        <v>66</v>
      </c>
      <c r="D88" s="10" t="s">
        <v>8</v>
      </c>
      <c r="E88" s="15" t="s">
        <v>9</v>
      </c>
      <c r="F88" s="7">
        <v>4774.2</v>
      </c>
      <c r="G88" s="7"/>
      <c r="H88" s="7">
        <f t="shared" ref="H88:H89" si="144">SUM(F88:G88)</f>
        <v>4774.2</v>
      </c>
      <c r="I88" s="7">
        <v>4910.3</v>
      </c>
      <c r="J88" s="7"/>
      <c r="K88" s="7">
        <f t="shared" ref="K88:K89" si="145">SUM(I88:J88)</f>
        <v>4910.3</v>
      </c>
      <c r="L88" s="7">
        <v>4910.3</v>
      </c>
      <c r="M88" s="7"/>
      <c r="N88" s="7">
        <f t="shared" ref="N88:N89" si="146">SUM(L88:M88)</f>
        <v>4910.3</v>
      </c>
      <c r="O88" s="126"/>
    </row>
    <row r="89" spans="1:15" s="160" customFormat="1" ht="31.5" outlineLevel="7" x14ac:dyDescent="0.2">
      <c r="A89" s="10" t="s">
        <v>35</v>
      </c>
      <c r="B89" s="10" t="s">
        <v>40</v>
      </c>
      <c r="C89" s="10" t="s">
        <v>66</v>
      </c>
      <c r="D89" s="10" t="s">
        <v>11</v>
      </c>
      <c r="E89" s="15" t="s">
        <v>12</v>
      </c>
      <c r="F89" s="7">
        <v>136</v>
      </c>
      <c r="G89" s="7"/>
      <c r="H89" s="7">
        <f t="shared" si="144"/>
        <v>136</v>
      </c>
      <c r="I89" s="7">
        <v>136</v>
      </c>
      <c r="J89" s="7"/>
      <c r="K89" s="7">
        <f t="shared" si="145"/>
        <v>136</v>
      </c>
      <c r="L89" s="7">
        <v>136</v>
      </c>
      <c r="M89" s="7"/>
      <c r="N89" s="7">
        <f t="shared" si="146"/>
        <v>136</v>
      </c>
      <c r="O89" s="126"/>
    </row>
    <row r="90" spans="1:15" s="160" customFormat="1" ht="63" outlineLevel="5" x14ac:dyDescent="0.2">
      <c r="A90" s="5" t="s">
        <v>35</v>
      </c>
      <c r="B90" s="5" t="s">
        <v>40</v>
      </c>
      <c r="C90" s="5" t="s">
        <v>67</v>
      </c>
      <c r="D90" s="5"/>
      <c r="E90" s="19" t="s">
        <v>68</v>
      </c>
      <c r="F90" s="4">
        <f t="shared" ref="F90:N90" si="147">F91</f>
        <v>0.5</v>
      </c>
      <c r="G90" s="4">
        <f t="shared" si="147"/>
        <v>0</v>
      </c>
      <c r="H90" s="4">
        <f t="shared" si="147"/>
        <v>0.5</v>
      </c>
      <c r="I90" s="4">
        <f t="shared" si="147"/>
        <v>0.5</v>
      </c>
      <c r="J90" s="4">
        <f t="shared" si="147"/>
        <v>0</v>
      </c>
      <c r="K90" s="4">
        <f t="shared" si="147"/>
        <v>0.5</v>
      </c>
      <c r="L90" s="4">
        <f t="shared" si="147"/>
        <v>0.5</v>
      </c>
      <c r="M90" s="4">
        <f t="shared" si="147"/>
        <v>0</v>
      </c>
      <c r="N90" s="4">
        <f t="shared" si="147"/>
        <v>0.5</v>
      </c>
      <c r="O90" s="126"/>
    </row>
    <row r="91" spans="1:15" s="160" customFormat="1" ht="47.25" outlineLevel="7" x14ac:dyDescent="0.2">
      <c r="A91" s="10" t="s">
        <v>35</v>
      </c>
      <c r="B91" s="10" t="s">
        <v>40</v>
      </c>
      <c r="C91" s="10" t="s">
        <v>67</v>
      </c>
      <c r="D91" s="10" t="s">
        <v>8</v>
      </c>
      <c r="E91" s="15" t="s">
        <v>9</v>
      </c>
      <c r="F91" s="7">
        <v>0.5</v>
      </c>
      <c r="G91" s="7"/>
      <c r="H91" s="7">
        <f>SUM(F91:G91)</f>
        <v>0.5</v>
      </c>
      <c r="I91" s="7">
        <v>0.5</v>
      </c>
      <c r="J91" s="7"/>
      <c r="K91" s="7">
        <f>SUM(I91:J91)</f>
        <v>0.5</v>
      </c>
      <c r="L91" s="7">
        <v>0.5</v>
      </c>
      <c r="M91" s="7"/>
      <c r="N91" s="7">
        <f>SUM(L91:M91)</f>
        <v>0.5</v>
      </c>
      <c r="O91" s="126"/>
    </row>
    <row r="92" spans="1:15" ht="15.75" outlineLevel="1" x14ac:dyDescent="0.2">
      <c r="A92" s="5" t="s">
        <v>35</v>
      </c>
      <c r="B92" s="5" t="s">
        <v>69</v>
      </c>
      <c r="C92" s="5"/>
      <c r="D92" s="5"/>
      <c r="E92" s="19" t="s">
        <v>70</v>
      </c>
      <c r="F92" s="4">
        <f t="shared" ref="F92:N96" si="148">F93</f>
        <v>324.5</v>
      </c>
      <c r="G92" s="4">
        <f t="shared" si="148"/>
        <v>7.4</v>
      </c>
      <c r="H92" s="4">
        <f t="shared" si="148"/>
        <v>331.9</v>
      </c>
      <c r="I92" s="4">
        <f t="shared" si="148"/>
        <v>12.7</v>
      </c>
      <c r="J92" s="4">
        <f t="shared" si="148"/>
        <v>-1.6</v>
      </c>
      <c r="K92" s="4">
        <f t="shared" si="148"/>
        <v>11.1</v>
      </c>
      <c r="L92" s="4">
        <f t="shared" si="148"/>
        <v>12.7</v>
      </c>
      <c r="M92" s="4">
        <f t="shared" si="148"/>
        <v>-1.8</v>
      </c>
      <c r="N92" s="4">
        <f t="shared" si="148"/>
        <v>10.899999999999999</v>
      </c>
      <c r="O92" s="126"/>
    </row>
    <row r="93" spans="1:15" ht="31.5" outlineLevel="2" x14ac:dyDescent="0.2">
      <c r="A93" s="5" t="s">
        <v>35</v>
      </c>
      <c r="B93" s="5" t="s">
        <v>69</v>
      </c>
      <c r="C93" s="5" t="s">
        <v>52</v>
      </c>
      <c r="D93" s="5"/>
      <c r="E93" s="19" t="s">
        <v>53</v>
      </c>
      <c r="F93" s="4">
        <f t="shared" si="148"/>
        <v>324.5</v>
      </c>
      <c r="G93" s="4">
        <f t="shared" si="148"/>
        <v>7.4</v>
      </c>
      <c r="H93" s="4">
        <f t="shared" si="148"/>
        <v>331.9</v>
      </c>
      <c r="I93" s="4">
        <f t="shared" si="148"/>
        <v>12.7</v>
      </c>
      <c r="J93" s="4">
        <f t="shared" si="148"/>
        <v>-1.6</v>
      </c>
      <c r="K93" s="4">
        <f t="shared" si="148"/>
        <v>11.1</v>
      </c>
      <c r="L93" s="4">
        <f t="shared" si="148"/>
        <v>12.7</v>
      </c>
      <c r="M93" s="4">
        <f t="shared" si="148"/>
        <v>-1.8</v>
      </c>
      <c r="N93" s="4">
        <f t="shared" si="148"/>
        <v>10.899999999999999</v>
      </c>
      <c r="O93" s="126"/>
    </row>
    <row r="94" spans="1:15" ht="47.25" outlineLevel="3" x14ac:dyDescent="0.2">
      <c r="A94" s="5" t="s">
        <v>35</v>
      </c>
      <c r="B94" s="5" t="s">
        <v>69</v>
      </c>
      <c r="C94" s="5" t="s">
        <v>54</v>
      </c>
      <c r="D94" s="5"/>
      <c r="E94" s="19" t="s">
        <v>55</v>
      </c>
      <c r="F94" s="4">
        <f t="shared" si="148"/>
        <v>324.5</v>
      </c>
      <c r="G94" s="4">
        <f t="shared" si="148"/>
        <v>7.4</v>
      </c>
      <c r="H94" s="4">
        <f t="shared" si="148"/>
        <v>331.9</v>
      </c>
      <c r="I94" s="4">
        <f t="shared" si="148"/>
        <v>12.7</v>
      </c>
      <c r="J94" s="4">
        <f t="shared" si="148"/>
        <v>-1.6</v>
      </c>
      <c r="K94" s="4">
        <f t="shared" si="148"/>
        <v>11.1</v>
      </c>
      <c r="L94" s="4">
        <f t="shared" si="148"/>
        <v>12.7</v>
      </c>
      <c r="M94" s="4">
        <f t="shared" si="148"/>
        <v>-1.8</v>
      </c>
      <c r="N94" s="4">
        <f t="shared" si="148"/>
        <v>10.899999999999999</v>
      </c>
      <c r="O94" s="126"/>
    </row>
    <row r="95" spans="1:15" ht="31.5" outlineLevel="4" x14ac:dyDescent="0.2">
      <c r="A95" s="5" t="s">
        <v>35</v>
      </c>
      <c r="B95" s="5" t="s">
        <v>69</v>
      </c>
      <c r="C95" s="5" t="s">
        <v>56</v>
      </c>
      <c r="D95" s="5"/>
      <c r="E95" s="19" t="s">
        <v>57</v>
      </c>
      <c r="F95" s="4">
        <f t="shared" si="148"/>
        <v>324.5</v>
      </c>
      <c r="G95" s="4">
        <f t="shared" si="148"/>
        <v>7.4</v>
      </c>
      <c r="H95" s="4">
        <f t="shared" si="148"/>
        <v>331.9</v>
      </c>
      <c r="I95" s="4">
        <f t="shared" si="148"/>
        <v>12.7</v>
      </c>
      <c r="J95" s="4">
        <f t="shared" si="148"/>
        <v>-1.6</v>
      </c>
      <c r="K95" s="4">
        <f t="shared" si="148"/>
        <v>11.1</v>
      </c>
      <c r="L95" s="4">
        <f t="shared" si="148"/>
        <v>12.7</v>
      </c>
      <c r="M95" s="4">
        <f t="shared" si="148"/>
        <v>-1.8</v>
      </c>
      <c r="N95" s="4">
        <f t="shared" si="148"/>
        <v>10.899999999999999</v>
      </c>
      <c r="O95" s="126"/>
    </row>
    <row r="96" spans="1:15" s="160" customFormat="1" ht="47.25" outlineLevel="5" x14ac:dyDescent="0.2">
      <c r="A96" s="5" t="s">
        <v>35</v>
      </c>
      <c r="B96" s="5" t="s">
        <v>69</v>
      </c>
      <c r="C96" s="5" t="s">
        <v>71</v>
      </c>
      <c r="D96" s="5"/>
      <c r="E96" s="19" t="s">
        <v>72</v>
      </c>
      <c r="F96" s="4">
        <f t="shared" si="148"/>
        <v>324.5</v>
      </c>
      <c r="G96" s="4">
        <f t="shared" si="148"/>
        <v>7.4</v>
      </c>
      <c r="H96" s="4">
        <f t="shared" si="148"/>
        <v>331.9</v>
      </c>
      <c r="I96" s="4">
        <f t="shared" si="148"/>
        <v>12.7</v>
      </c>
      <c r="J96" s="4">
        <f t="shared" si="148"/>
        <v>-1.6</v>
      </c>
      <c r="K96" s="4">
        <f t="shared" si="148"/>
        <v>11.1</v>
      </c>
      <c r="L96" s="4">
        <f t="shared" si="148"/>
        <v>12.7</v>
      </c>
      <c r="M96" s="4">
        <f t="shared" si="148"/>
        <v>-1.8</v>
      </c>
      <c r="N96" s="4">
        <f t="shared" si="148"/>
        <v>10.899999999999999</v>
      </c>
      <c r="O96" s="126"/>
    </row>
    <row r="97" spans="1:15" s="160" customFormat="1" ht="31.5" outlineLevel="7" x14ac:dyDescent="0.2">
      <c r="A97" s="10" t="s">
        <v>35</v>
      </c>
      <c r="B97" s="10" t="s">
        <v>69</v>
      </c>
      <c r="C97" s="10" t="s">
        <v>71</v>
      </c>
      <c r="D97" s="10" t="s">
        <v>11</v>
      </c>
      <c r="E97" s="15" t="s">
        <v>12</v>
      </c>
      <c r="F97" s="7">
        <v>324.5</v>
      </c>
      <c r="G97" s="7">
        <v>7.4</v>
      </c>
      <c r="H97" s="7">
        <f>SUM(F97:G97)</f>
        <v>331.9</v>
      </c>
      <c r="I97" s="7">
        <v>12.7</v>
      </c>
      <c r="J97" s="7">
        <v>-1.6</v>
      </c>
      <c r="K97" s="7">
        <f>SUM(I97:J97)</f>
        <v>11.1</v>
      </c>
      <c r="L97" s="7">
        <v>12.7</v>
      </c>
      <c r="M97" s="7">
        <v>-1.8</v>
      </c>
      <c r="N97" s="7">
        <f>SUM(L97:M97)</f>
        <v>10.899999999999999</v>
      </c>
      <c r="O97" s="126"/>
    </row>
    <row r="98" spans="1:15" ht="15.75" outlineLevel="1" x14ac:dyDescent="0.2">
      <c r="A98" s="5" t="s">
        <v>35</v>
      </c>
      <c r="B98" s="5" t="s">
        <v>73</v>
      </c>
      <c r="C98" s="5"/>
      <c r="D98" s="5"/>
      <c r="E98" s="19" t="s">
        <v>74</v>
      </c>
      <c r="F98" s="4">
        <f t="shared" ref="F98:N100" si="149">F99</f>
        <v>5000</v>
      </c>
      <c r="G98" s="4">
        <f t="shared" si="149"/>
        <v>0</v>
      </c>
      <c r="H98" s="4">
        <f t="shared" si="149"/>
        <v>5000</v>
      </c>
      <c r="I98" s="4">
        <f t="shared" si="149"/>
        <v>5000</v>
      </c>
      <c r="J98" s="4">
        <f t="shared" si="149"/>
        <v>0</v>
      </c>
      <c r="K98" s="4">
        <f t="shared" si="149"/>
        <v>5000</v>
      </c>
      <c r="L98" s="4">
        <f t="shared" si="149"/>
        <v>5000</v>
      </c>
      <c r="M98" s="4">
        <f t="shared" si="149"/>
        <v>0</v>
      </c>
      <c r="N98" s="4">
        <f t="shared" si="149"/>
        <v>5000</v>
      </c>
      <c r="O98" s="126"/>
    </row>
    <row r="99" spans="1:15" ht="31.5" outlineLevel="2" x14ac:dyDescent="0.2">
      <c r="A99" s="5" t="s">
        <v>35</v>
      </c>
      <c r="B99" s="5" t="s">
        <v>73</v>
      </c>
      <c r="C99" s="5" t="s">
        <v>17</v>
      </c>
      <c r="D99" s="5"/>
      <c r="E99" s="19" t="s">
        <v>18</v>
      </c>
      <c r="F99" s="4">
        <f t="shared" si="149"/>
        <v>5000</v>
      </c>
      <c r="G99" s="4">
        <f t="shared" si="149"/>
        <v>0</v>
      </c>
      <c r="H99" s="4">
        <f t="shared" si="149"/>
        <v>5000</v>
      </c>
      <c r="I99" s="4">
        <f t="shared" si="149"/>
        <v>5000</v>
      </c>
      <c r="J99" s="4">
        <f t="shared" si="149"/>
        <v>0</v>
      </c>
      <c r="K99" s="4">
        <f t="shared" si="149"/>
        <v>5000</v>
      </c>
      <c r="L99" s="4">
        <f t="shared" si="149"/>
        <v>5000</v>
      </c>
      <c r="M99" s="4">
        <f t="shared" si="149"/>
        <v>0</v>
      </c>
      <c r="N99" s="4">
        <f t="shared" si="149"/>
        <v>5000</v>
      </c>
      <c r="O99" s="126"/>
    </row>
    <row r="100" spans="1:15" ht="15.75" outlineLevel="3" x14ac:dyDescent="0.2">
      <c r="A100" s="5" t="s">
        <v>35</v>
      </c>
      <c r="B100" s="5" t="s">
        <v>73</v>
      </c>
      <c r="C100" s="5" t="s">
        <v>75</v>
      </c>
      <c r="D100" s="5"/>
      <c r="E100" s="19" t="s">
        <v>851</v>
      </c>
      <c r="F100" s="4">
        <f t="shared" si="149"/>
        <v>5000</v>
      </c>
      <c r="G100" s="4">
        <f t="shared" si="149"/>
        <v>0</v>
      </c>
      <c r="H100" s="4">
        <f t="shared" si="149"/>
        <v>5000</v>
      </c>
      <c r="I100" s="4">
        <f t="shared" si="149"/>
        <v>5000</v>
      </c>
      <c r="J100" s="4">
        <f t="shared" si="149"/>
        <v>0</v>
      </c>
      <c r="K100" s="4">
        <f t="shared" si="149"/>
        <v>5000</v>
      </c>
      <c r="L100" s="4">
        <f t="shared" si="149"/>
        <v>5000</v>
      </c>
      <c r="M100" s="4">
        <f t="shared" si="149"/>
        <v>0</v>
      </c>
      <c r="N100" s="4">
        <f t="shared" si="149"/>
        <v>5000</v>
      </c>
      <c r="O100" s="126"/>
    </row>
    <row r="101" spans="1:15" ht="15.75" outlineLevel="7" x14ac:dyDescent="0.2">
      <c r="A101" s="10" t="s">
        <v>35</v>
      </c>
      <c r="B101" s="10" t="s">
        <v>73</v>
      </c>
      <c r="C101" s="10" t="s">
        <v>75</v>
      </c>
      <c r="D101" s="10" t="s">
        <v>27</v>
      </c>
      <c r="E101" s="15" t="s">
        <v>28</v>
      </c>
      <c r="F101" s="7">
        <v>5000</v>
      </c>
      <c r="G101" s="7"/>
      <c r="H101" s="7">
        <f>SUM(F101:G101)</f>
        <v>5000</v>
      </c>
      <c r="I101" s="7">
        <v>5000</v>
      </c>
      <c r="J101" s="7"/>
      <c r="K101" s="7">
        <f>SUM(I101:J101)</f>
        <v>5000</v>
      </c>
      <c r="L101" s="7">
        <v>5000</v>
      </c>
      <c r="M101" s="7"/>
      <c r="N101" s="7">
        <f>SUM(L101:M101)</f>
        <v>5000</v>
      </c>
      <c r="O101" s="126"/>
    </row>
    <row r="102" spans="1:15" ht="15.75" outlineLevel="1" x14ac:dyDescent="0.2">
      <c r="A102" s="5" t="s">
        <v>35</v>
      </c>
      <c r="B102" s="5" t="s">
        <v>15</v>
      </c>
      <c r="C102" s="5"/>
      <c r="D102" s="5"/>
      <c r="E102" s="19" t="s">
        <v>16</v>
      </c>
      <c r="F102" s="4">
        <f t="shared" ref="F102:N102" si="150">F103+F108+F120+F146</f>
        <v>132784.12625000003</v>
      </c>
      <c r="G102" s="4">
        <f t="shared" si="150"/>
        <v>-10339.104259999998</v>
      </c>
      <c r="H102" s="4">
        <f>H103+H108+H120+H146</f>
        <v>122445.02199000001</v>
      </c>
      <c r="I102" s="4">
        <f t="shared" si="150"/>
        <v>183803.25</v>
      </c>
      <c r="J102" s="4">
        <f t="shared" si="150"/>
        <v>32.5</v>
      </c>
      <c r="K102" s="4">
        <f t="shared" si="150"/>
        <v>183835.75</v>
      </c>
      <c r="L102" s="4">
        <f t="shared" si="150"/>
        <v>180591.9</v>
      </c>
      <c r="M102" s="4">
        <f t="shared" si="150"/>
        <v>32.5</v>
      </c>
      <c r="N102" s="4">
        <f t="shared" si="150"/>
        <v>180624.4</v>
      </c>
      <c r="O102" s="126"/>
    </row>
    <row r="103" spans="1:15" ht="47.25" outlineLevel="2" x14ac:dyDescent="0.2">
      <c r="A103" s="5" t="s">
        <v>35</v>
      </c>
      <c r="B103" s="5" t="s">
        <v>15</v>
      </c>
      <c r="C103" s="5" t="s">
        <v>76</v>
      </c>
      <c r="D103" s="5"/>
      <c r="E103" s="19" t="s">
        <v>77</v>
      </c>
      <c r="F103" s="4">
        <f t="shared" ref="F103:N106" si="151">F104</f>
        <v>442.5</v>
      </c>
      <c r="G103" s="4">
        <f t="shared" si="151"/>
        <v>0</v>
      </c>
      <c r="H103" s="4">
        <f t="shared" si="151"/>
        <v>442.5</v>
      </c>
      <c r="I103" s="4">
        <f t="shared" si="151"/>
        <v>442.5</v>
      </c>
      <c r="J103" s="4">
        <f t="shared" si="151"/>
        <v>0</v>
      </c>
      <c r="K103" s="4">
        <f t="shared" si="151"/>
        <v>442.5</v>
      </c>
      <c r="L103" s="4">
        <f t="shared" si="151"/>
        <v>442.5</v>
      </c>
      <c r="M103" s="4">
        <f t="shared" si="151"/>
        <v>0</v>
      </c>
      <c r="N103" s="4">
        <f t="shared" si="151"/>
        <v>442.5</v>
      </c>
      <c r="O103" s="126"/>
    </row>
    <row r="104" spans="1:15" ht="31.5" outlineLevel="3" x14ac:dyDescent="0.2">
      <c r="A104" s="5" t="s">
        <v>35</v>
      </c>
      <c r="B104" s="5" t="s">
        <v>15</v>
      </c>
      <c r="C104" s="5" t="s">
        <v>78</v>
      </c>
      <c r="D104" s="5"/>
      <c r="E104" s="19" t="s">
        <v>79</v>
      </c>
      <c r="F104" s="4">
        <f t="shared" si="151"/>
        <v>442.5</v>
      </c>
      <c r="G104" s="4">
        <f t="shared" si="151"/>
        <v>0</v>
      </c>
      <c r="H104" s="4">
        <f t="shared" si="151"/>
        <v>442.5</v>
      </c>
      <c r="I104" s="4">
        <f t="shared" si="151"/>
        <v>442.5</v>
      </c>
      <c r="J104" s="4">
        <f t="shared" si="151"/>
        <v>0</v>
      </c>
      <c r="K104" s="4">
        <f t="shared" si="151"/>
        <v>442.5</v>
      </c>
      <c r="L104" s="4">
        <f t="shared" si="151"/>
        <v>442.5</v>
      </c>
      <c r="M104" s="4">
        <f t="shared" si="151"/>
        <v>0</v>
      </c>
      <c r="N104" s="4">
        <f t="shared" si="151"/>
        <v>442.5</v>
      </c>
      <c r="O104" s="126"/>
    </row>
    <row r="105" spans="1:15" ht="47.25" outlineLevel="4" x14ac:dyDescent="0.2">
      <c r="A105" s="5" t="s">
        <v>35</v>
      </c>
      <c r="B105" s="5" t="s">
        <v>15</v>
      </c>
      <c r="C105" s="5" t="s">
        <v>80</v>
      </c>
      <c r="D105" s="5"/>
      <c r="E105" s="19" t="s">
        <v>81</v>
      </c>
      <c r="F105" s="4">
        <f t="shared" si="151"/>
        <v>442.5</v>
      </c>
      <c r="G105" s="4">
        <f t="shared" si="151"/>
        <v>0</v>
      </c>
      <c r="H105" s="4">
        <f t="shared" si="151"/>
        <v>442.5</v>
      </c>
      <c r="I105" s="4">
        <f t="shared" si="151"/>
        <v>442.5</v>
      </c>
      <c r="J105" s="4">
        <f t="shared" si="151"/>
        <v>0</v>
      </c>
      <c r="K105" s="4">
        <f t="shared" si="151"/>
        <v>442.5</v>
      </c>
      <c r="L105" s="4">
        <f t="shared" si="151"/>
        <v>442.5</v>
      </c>
      <c r="M105" s="4">
        <f t="shared" si="151"/>
        <v>0</v>
      </c>
      <c r="N105" s="4">
        <f t="shared" si="151"/>
        <v>442.5</v>
      </c>
      <c r="O105" s="126"/>
    </row>
    <row r="106" spans="1:15" ht="15.75" outlineLevel="5" x14ac:dyDescent="0.2">
      <c r="A106" s="5" t="s">
        <v>35</v>
      </c>
      <c r="B106" s="5" t="s">
        <v>15</v>
      </c>
      <c r="C106" s="5" t="s">
        <v>82</v>
      </c>
      <c r="D106" s="5"/>
      <c r="E106" s="19" t="s">
        <v>83</v>
      </c>
      <c r="F106" s="4">
        <f t="shared" si="151"/>
        <v>442.5</v>
      </c>
      <c r="G106" s="4">
        <f t="shared" si="151"/>
        <v>0</v>
      </c>
      <c r="H106" s="4">
        <f t="shared" si="151"/>
        <v>442.5</v>
      </c>
      <c r="I106" s="4">
        <f t="shared" si="151"/>
        <v>442.5</v>
      </c>
      <c r="J106" s="4">
        <f t="shared" si="151"/>
        <v>0</v>
      </c>
      <c r="K106" s="4">
        <f t="shared" si="151"/>
        <v>442.5</v>
      </c>
      <c r="L106" s="4">
        <f t="shared" si="151"/>
        <v>442.5</v>
      </c>
      <c r="M106" s="4">
        <f t="shared" si="151"/>
        <v>0</v>
      </c>
      <c r="N106" s="4">
        <f t="shared" si="151"/>
        <v>442.5</v>
      </c>
      <c r="O106" s="126"/>
    </row>
    <row r="107" spans="1:15" ht="31.5" outlineLevel="7" x14ac:dyDescent="0.2">
      <c r="A107" s="10" t="s">
        <v>35</v>
      </c>
      <c r="B107" s="10" t="s">
        <v>15</v>
      </c>
      <c r="C107" s="10" t="s">
        <v>82</v>
      </c>
      <c r="D107" s="10" t="s">
        <v>11</v>
      </c>
      <c r="E107" s="15" t="s">
        <v>12</v>
      </c>
      <c r="F107" s="7">
        <v>442.5</v>
      </c>
      <c r="G107" s="7"/>
      <c r="H107" s="7">
        <f>SUM(F107:G107)</f>
        <v>442.5</v>
      </c>
      <c r="I107" s="7">
        <v>442.5</v>
      </c>
      <c r="J107" s="7"/>
      <c r="K107" s="7">
        <f>SUM(I107:J107)</f>
        <v>442.5</v>
      </c>
      <c r="L107" s="7">
        <v>442.5</v>
      </c>
      <c r="M107" s="7"/>
      <c r="N107" s="7">
        <f>SUM(L107:M107)</f>
        <v>442.5</v>
      </c>
      <c r="O107" s="126"/>
    </row>
    <row r="108" spans="1:15" ht="31.5" outlineLevel="2" x14ac:dyDescent="0.2">
      <c r="A108" s="5" t="s">
        <v>35</v>
      </c>
      <c r="B108" s="5" t="s">
        <v>15</v>
      </c>
      <c r="C108" s="5" t="s">
        <v>84</v>
      </c>
      <c r="D108" s="5"/>
      <c r="E108" s="19" t="s">
        <v>85</v>
      </c>
      <c r="F108" s="4">
        <f t="shared" ref="F108:N108" si="152">F109+F116</f>
        <v>2699.8009999999999</v>
      </c>
      <c r="G108" s="4">
        <f t="shared" si="152"/>
        <v>1306</v>
      </c>
      <c r="H108" s="4">
        <f t="shared" si="152"/>
        <v>4005.8009999999999</v>
      </c>
      <c r="I108" s="4">
        <f t="shared" si="152"/>
        <v>2295.6999999999998</v>
      </c>
      <c r="J108" s="4">
        <f t="shared" si="152"/>
        <v>1306</v>
      </c>
      <c r="K108" s="4">
        <f t="shared" si="152"/>
        <v>3601.7</v>
      </c>
      <c r="L108" s="4">
        <f t="shared" si="152"/>
        <v>2295.6999999999998</v>
      </c>
      <c r="M108" s="4">
        <f t="shared" si="152"/>
        <v>1100</v>
      </c>
      <c r="N108" s="4">
        <f t="shared" si="152"/>
        <v>3395.7</v>
      </c>
      <c r="O108" s="126"/>
    </row>
    <row r="109" spans="1:15" ht="31.5" outlineLevel="3" x14ac:dyDescent="0.2">
      <c r="A109" s="5" t="s">
        <v>35</v>
      </c>
      <c r="B109" s="5" t="s">
        <v>15</v>
      </c>
      <c r="C109" s="5" t="s">
        <v>86</v>
      </c>
      <c r="D109" s="5"/>
      <c r="E109" s="19" t="s">
        <v>87</v>
      </c>
      <c r="F109" s="4">
        <f t="shared" ref="F109:N110" si="153">F110</f>
        <v>2425</v>
      </c>
      <c r="G109" s="4">
        <f t="shared" si="153"/>
        <v>1306</v>
      </c>
      <c r="H109" s="4">
        <f t="shared" si="153"/>
        <v>3731</v>
      </c>
      <c r="I109" s="4">
        <f t="shared" si="153"/>
        <v>2140</v>
      </c>
      <c r="J109" s="4">
        <f t="shared" si="153"/>
        <v>1306</v>
      </c>
      <c r="K109" s="4">
        <f t="shared" si="153"/>
        <v>3446</v>
      </c>
      <c r="L109" s="4">
        <f t="shared" si="153"/>
        <v>2140</v>
      </c>
      <c r="M109" s="4">
        <f t="shared" si="153"/>
        <v>1100</v>
      </c>
      <c r="N109" s="4">
        <f t="shared" si="153"/>
        <v>3240</v>
      </c>
      <c r="O109" s="126"/>
    </row>
    <row r="110" spans="1:15" ht="31.5" outlineLevel="4" x14ac:dyDescent="0.2">
      <c r="A110" s="5" t="s">
        <v>35</v>
      </c>
      <c r="B110" s="5" t="s">
        <v>15</v>
      </c>
      <c r="C110" s="5" t="s">
        <v>88</v>
      </c>
      <c r="D110" s="5"/>
      <c r="E110" s="19" t="s">
        <v>89</v>
      </c>
      <c r="F110" s="4">
        <f t="shared" si="153"/>
        <v>2425</v>
      </c>
      <c r="G110" s="4">
        <f>G111+G114</f>
        <v>1306</v>
      </c>
      <c r="H110" s="4">
        <f t="shared" ref="H110:N110" si="154">H111+H114</f>
        <v>3731</v>
      </c>
      <c r="I110" s="4">
        <f t="shared" si="154"/>
        <v>2140</v>
      </c>
      <c r="J110" s="4">
        <f t="shared" si="154"/>
        <v>1306</v>
      </c>
      <c r="K110" s="4">
        <f t="shared" si="154"/>
        <v>3446</v>
      </c>
      <c r="L110" s="4">
        <f t="shared" si="154"/>
        <v>2140</v>
      </c>
      <c r="M110" s="4">
        <f t="shared" si="154"/>
        <v>1100</v>
      </c>
      <c r="N110" s="4">
        <f t="shared" si="154"/>
        <v>3240</v>
      </c>
      <c r="O110" s="126"/>
    </row>
    <row r="111" spans="1:15" ht="31.5" outlineLevel="5" x14ac:dyDescent="0.2">
      <c r="A111" s="5" t="s">
        <v>35</v>
      </c>
      <c r="B111" s="5" t="s">
        <v>15</v>
      </c>
      <c r="C111" s="5" t="s">
        <v>90</v>
      </c>
      <c r="D111" s="5"/>
      <c r="E111" s="19" t="s">
        <v>91</v>
      </c>
      <c r="F111" s="4">
        <f>F112+F113</f>
        <v>2425</v>
      </c>
      <c r="G111" s="4">
        <f t="shared" ref="G111:H111" si="155">G112+G113</f>
        <v>0</v>
      </c>
      <c r="H111" s="4">
        <f t="shared" si="155"/>
        <v>2425</v>
      </c>
      <c r="I111" s="4">
        <f t="shared" ref="I111:L111" si="156">I112+I113</f>
        <v>2140</v>
      </c>
      <c r="J111" s="4">
        <f t="shared" ref="J111" si="157">J112+J113</f>
        <v>0</v>
      </c>
      <c r="K111" s="4">
        <f t="shared" ref="K111" si="158">K112+K113</f>
        <v>2140</v>
      </c>
      <c r="L111" s="4">
        <f t="shared" si="156"/>
        <v>2140</v>
      </c>
      <c r="M111" s="4">
        <f t="shared" ref="M111" si="159">M112+M113</f>
        <v>0</v>
      </c>
      <c r="N111" s="4">
        <f t="shared" ref="N111" si="160">N112+N113</f>
        <v>2140</v>
      </c>
      <c r="O111" s="126"/>
    </row>
    <row r="112" spans="1:15" ht="31.5" outlineLevel="7" x14ac:dyDescent="0.2">
      <c r="A112" s="10" t="s">
        <v>35</v>
      </c>
      <c r="B112" s="10" t="s">
        <v>15</v>
      </c>
      <c r="C112" s="10" t="s">
        <v>90</v>
      </c>
      <c r="D112" s="10" t="s">
        <v>11</v>
      </c>
      <c r="E112" s="15" t="s">
        <v>12</v>
      </c>
      <c r="F112" s="7">
        <v>50</v>
      </c>
      <c r="G112" s="7"/>
      <c r="H112" s="7">
        <f>SUM(F112:G112)</f>
        <v>50</v>
      </c>
      <c r="I112" s="7">
        <v>40</v>
      </c>
      <c r="J112" s="7"/>
      <c r="K112" s="7">
        <f>SUM(I112:J112)</f>
        <v>40</v>
      </c>
      <c r="L112" s="7">
        <v>40</v>
      </c>
      <c r="M112" s="7"/>
      <c r="N112" s="7">
        <f>SUM(L112:M112)</f>
        <v>40</v>
      </c>
      <c r="O112" s="126"/>
    </row>
    <row r="113" spans="1:15" ht="31.5" outlineLevel="7" x14ac:dyDescent="0.2">
      <c r="A113" s="10" t="s">
        <v>35</v>
      </c>
      <c r="B113" s="10" t="s">
        <v>15</v>
      </c>
      <c r="C113" s="10" t="s">
        <v>90</v>
      </c>
      <c r="D113" s="10" t="s">
        <v>92</v>
      </c>
      <c r="E113" s="15" t="s">
        <v>93</v>
      </c>
      <c r="F113" s="7">
        <v>2375</v>
      </c>
      <c r="G113" s="7"/>
      <c r="H113" s="7">
        <f>SUM(F113:G113)</f>
        <v>2375</v>
      </c>
      <c r="I113" s="7">
        <v>2100</v>
      </c>
      <c r="J113" s="7"/>
      <c r="K113" s="7">
        <f>SUM(I113:J113)</f>
        <v>2100</v>
      </c>
      <c r="L113" s="7">
        <v>2100</v>
      </c>
      <c r="M113" s="7"/>
      <c r="N113" s="7">
        <f>SUM(L113:M113)</f>
        <v>2100</v>
      </c>
      <c r="O113" s="126"/>
    </row>
    <row r="114" spans="1:15" s="159" customFormat="1" ht="31.5" outlineLevel="7" x14ac:dyDescent="0.2">
      <c r="A114" s="5" t="s">
        <v>35</v>
      </c>
      <c r="B114" s="5" t="s">
        <v>15</v>
      </c>
      <c r="C114" s="9" t="s">
        <v>833</v>
      </c>
      <c r="D114" s="5"/>
      <c r="E114" s="124" t="s">
        <v>832</v>
      </c>
      <c r="F114" s="4">
        <f t="shared" ref="F114:N114" si="161">F115</f>
        <v>0</v>
      </c>
      <c r="G114" s="4">
        <f t="shared" si="161"/>
        <v>1306</v>
      </c>
      <c r="H114" s="4">
        <f t="shared" si="161"/>
        <v>1306</v>
      </c>
      <c r="I114" s="4">
        <f t="shared" si="161"/>
        <v>0</v>
      </c>
      <c r="J114" s="4">
        <f t="shared" si="161"/>
        <v>1306</v>
      </c>
      <c r="K114" s="4">
        <f t="shared" si="161"/>
        <v>1306</v>
      </c>
      <c r="L114" s="4">
        <f t="shared" si="161"/>
        <v>0</v>
      </c>
      <c r="M114" s="4">
        <f t="shared" si="161"/>
        <v>1100</v>
      </c>
      <c r="N114" s="4">
        <f t="shared" si="161"/>
        <v>1100</v>
      </c>
      <c r="O114" s="167"/>
    </row>
    <row r="115" spans="1:15" s="161" customFormat="1" ht="31.5" outlineLevel="7" x14ac:dyDescent="0.2">
      <c r="A115" s="10" t="s">
        <v>35</v>
      </c>
      <c r="B115" s="10" t="s">
        <v>15</v>
      </c>
      <c r="C115" s="8" t="s">
        <v>833</v>
      </c>
      <c r="D115" s="10" t="s">
        <v>92</v>
      </c>
      <c r="E115" s="15" t="s">
        <v>93</v>
      </c>
      <c r="F115" s="7"/>
      <c r="G115" s="7">
        <v>1306</v>
      </c>
      <c r="H115" s="7">
        <f>SUM(F115:G115)</f>
        <v>1306</v>
      </c>
      <c r="I115" s="7"/>
      <c r="J115" s="7">
        <v>1306</v>
      </c>
      <c r="K115" s="7">
        <f>SUM(I115:J115)</f>
        <v>1306</v>
      </c>
      <c r="L115" s="7"/>
      <c r="M115" s="7">
        <v>1100</v>
      </c>
      <c r="N115" s="7">
        <f>SUM(L115:M115)</f>
        <v>1100</v>
      </c>
      <c r="O115" s="126"/>
    </row>
    <row r="116" spans="1:15" ht="31.5" outlineLevel="3" x14ac:dyDescent="0.2">
      <c r="A116" s="5" t="s">
        <v>35</v>
      </c>
      <c r="B116" s="5" t="s">
        <v>15</v>
      </c>
      <c r="C116" s="5" t="s">
        <v>94</v>
      </c>
      <c r="D116" s="5"/>
      <c r="E116" s="19" t="s">
        <v>95</v>
      </c>
      <c r="F116" s="4">
        <f t="shared" ref="F116:N118" si="162">F117</f>
        <v>274.80099999999999</v>
      </c>
      <c r="G116" s="4">
        <f t="shared" si="162"/>
        <v>0</v>
      </c>
      <c r="H116" s="4">
        <f t="shared" si="162"/>
        <v>274.80099999999999</v>
      </c>
      <c r="I116" s="4">
        <f t="shared" si="162"/>
        <v>155.69999999999999</v>
      </c>
      <c r="J116" s="4">
        <f t="shared" si="162"/>
        <v>0</v>
      </c>
      <c r="K116" s="4">
        <f t="shared" si="162"/>
        <v>155.69999999999999</v>
      </c>
      <c r="L116" s="4">
        <f t="shared" si="162"/>
        <v>155.69999999999999</v>
      </c>
      <c r="M116" s="4">
        <f t="shared" si="162"/>
        <v>0</v>
      </c>
      <c r="N116" s="4">
        <f t="shared" si="162"/>
        <v>155.69999999999999</v>
      </c>
      <c r="O116" s="126"/>
    </row>
    <row r="117" spans="1:15" ht="47.25" outlineLevel="4" x14ac:dyDescent="0.2">
      <c r="A117" s="5" t="s">
        <v>35</v>
      </c>
      <c r="B117" s="5" t="s">
        <v>15</v>
      </c>
      <c r="C117" s="5" t="s">
        <v>96</v>
      </c>
      <c r="D117" s="5"/>
      <c r="E117" s="19" t="s">
        <v>97</v>
      </c>
      <c r="F117" s="4">
        <f t="shared" si="162"/>
        <v>274.80099999999999</v>
      </c>
      <c r="G117" s="4">
        <f t="shared" si="162"/>
        <v>0</v>
      </c>
      <c r="H117" s="4">
        <f t="shared" si="162"/>
        <v>274.80099999999999</v>
      </c>
      <c r="I117" s="4">
        <f t="shared" si="162"/>
        <v>155.69999999999999</v>
      </c>
      <c r="J117" s="4">
        <f t="shared" si="162"/>
        <v>0</v>
      </c>
      <c r="K117" s="4">
        <f t="shared" si="162"/>
        <v>155.69999999999999</v>
      </c>
      <c r="L117" s="4">
        <f t="shared" si="162"/>
        <v>155.69999999999999</v>
      </c>
      <c r="M117" s="4">
        <f t="shared" si="162"/>
        <v>0</v>
      </c>
      <c r="N117" s="4">
        <f t="shared" si="162"/>
        <v>155.69999999999999</v>
      </c>
      <c r="O117" s="126"/>
    </row>
    <row r="118" spans="1:15" ht="31.5" outlineLevel="5" x14ac:dyDescent="0.2">
      <c r="A118" s="5" t="s">
        <v>35</v>
      </c>
      <c r="B118" s="5" t="s">
        <v>15</v>
      </c>
      <c r="C118" s="5" t="s">
        <v>794</v>
      </c>
      <c r="D118" s="5"/>
      <c r="E118" s="19" t="s">
        <v>795</v>
      </c>
      <c r="F118" s="4">
        <f t="shared" si="162"/>
        <v>274.80099999999999</v>
      </c>
      <c r="G118" s="4">
        <f t="shared" si="162"/>
        <v>0</v>
      </c>
      <c r="H118" s="4">
        <f t="shared" si="162"/>
        <v>274.80099999999999</v>
      </c>
      <c r="I118" s="4">
        <f t="shared" si="162"/>
        <v>155.69999999999999</v>
      </c>
      <c r="J118" s="4">
        <f t="shared" si="162"/>
        <v>0</v>
      </c>
      <c r="K118" s="4">
        <f t="shared" si="162"/>
        <v>155.69999999999999</v>
      </c>
      <c r="L118" s="4">
        <f t="shared" si="162"/>
        <v>155.69999999999999</v>
      </c>
      <c r="M118" s="4">
        <f t="shared" si="162"/>
        <v>0</v>
      </c>
      <c r="N118" s="4">
        <f t="shared" si="162"/>
        <v>155.69999999999999</v>
      </c>
      <c r="O118" s="126"/>
    </row>
    <row r="119" spans="1:15" ht="31.5" outlineLevel="7" x14ac:dyDescent="0.2">
      <c r="A119" s="10" t="s">
        <v>35</v>
      </c>
      <c r="B119" s="10" t="s">
        <v>15</v>
      </c>
      <c r="C119" s="10" t="s">
        <v>794</v>
      </c>
      <c r="D119" s="10" t="s">
        <v>92</v>
      </c>
      <c r="E119" s="15" t="s">
        <v>93</v>
      </c>
      <c r="F119" s="101">
        <v>274.80099999999999</v>
      </c>
      <c r="G119" s="7"/>
      <c r="H119" s="7">
        <f>SUM(F119:G119)</f>
        <v>274.80099999999999</v>
      </c>
      <c r="I119" s="7">
        <v>155.69999999999999</v>
      </c>
      <c r="J119" s="7"/>
      <c r="K119" s="7">
        <f>SUM(I119:J119)</f>
        <v>155.69999999999999</v>
      </c>
      <c r="L119" s="7">
        <v>155.69999999999999</v>
      </c>
      <c r="M119" s="7"/>
      <c r="N119" s="7">
        <f>SUM(L119:M119)</f>
        <v>155.69999999999999</v>
      </c>
      <c r="O119" s="126"/>
    </row>
    <row r="120" spans="1:15" ht="31.5" outlineLevel="2" x14ac:dyDescent="0.2">
      <c r="A120" s="5" t="s">
        <v>35</v>
      </c>
      <c r="B120" s="5" t="s">
        <v>15</v>
      </c>
      <c r="C120" s="5" t="s">
        <v>52</v>
      </c>
      <c r="D120" s="5"/>
      <c r="E120" s="19" t="s">
        <v>53</v>
      </c>
      <c r="F120" s="4">
        <f>F121+F126</f>
        <v>73484.900000000009</v>
      </c>
      <c r="G120" s="4">
        <f t="shared" ref="G120:H120" si="163">G121+G126</f>
        <v>8.1</v>
      </c>
      <c r="H120" s="4">
        <f t="shared" si="163"/>
        <v>73493</v>
      </c>
      <c r="I120" s="4">
        <f t="shared" ref="I120:L120" si="164">I121+I126</f>
        <v>67447.700000000012</v>
      </c>
      <c r="J120" s="4">
        <f t="shared" ref="J120" si="165">J121+J126</f>
        <v>32.5</v>
      </c>
      <c r="K120" s="4">
        <f t="shared" ref="K120" si="166">K121+K126</f>
        <v>67480.200000000012</v>
      </c>
      <c r="L120" s="4">
        <f t="shared" si="164"/>
        <v>69961.3</v>
      </c>
      <c r="M120" s="4">
        <f t="shared" ref="M120" si="167">M121+M126</f>
        <v>32.5</v>
      </c>
      <c r="N120" s="4">
        <f t="shared" ref="N120" si="168">N121+N126</f>
        <v>69993.8</v>
      </c>
      <c r="O120" s="126"/>
    </row>
    <row r="121" spans="1:15" ht="31.5" outlineLevel="3" x14ac:dyDescent="0.2">
      <c r="A121" s="5" t="s">
        <v>35</v>
      </c>
      <c r="B121" s="5" t="s">
        <v>15</v>
      </c>
      <c r="C121" s="5" t="s">
        <v>98</v>
      </c>
      <c r="D121" s="5"/>
      <c r="E121" s="19" t="s">
        <v>99</v>
      </c>
      <c r="F121" s="4">
        <f t="shared" ref="F121:N122" si="169">F122</f>
        <v>420.1</v>
      </c>
      <c r="G121" s="4">
        <f t="shared" si="169"/>
        <v>0</v>
      </c>
      <c r="H121" s="4">
        <f t="shared" si="169"/>
        <v>420.1</v>
      </c>
      <c r="I121" s="4">
        <f t="shared" si="169"/>
        <v>420.1</v>
      </c>
      <c r="J121" s="4">
        <f t="shared" si="169"/>
        <v>0</v>
      </c>
      <c r="K121" s="4">
        <f t="shared" si="169"/>
        <v>420.1</v>
      </c>
      <c r="L121" s="4">
        <f t="shared" si="169"/>
        <v>420.1</v>
      </c>
      <c r="M121" s="4">
        <f t="shared" si="169"/>
        <v>0</v>
      </c>
      <c r="N121" s="4">
        <f t="shared" si="169"/>
        <v>420.1</v>
      </c>
      <c r="O121" s="126"/>
    </row>
    <row r="122" spans="1:15" ht="49.5" customHeight="1" outlineLevel="4" x14ac:dyDescent="0.2">
      <c r="A122" s="5" t="s">
        <v>35</v>
      </c>
      <c r="B122" s="5" t="s">
        <v>15</v>
      </c>
      <c r="C122" s="5" t="s">
        <v>100</v>
      </c>
      <c r="D122" s="5"/>
      <c r="E122" s="19" t="s">
        <v>101</v>
      </c>
      <c r="F122" s="4">
        <f t="shared" si="169"/>
        <v>420.1</v>
      </c>
      <c r="G122" s="4">
        <f t="shared" si="169"/>
        <v>0</v>
      </c>
      <c r="H122" s="4">
        <f t="shared" si="169"/>
        <v>420.1</v>
      </c>
      <c r="I122" s="4">
        <f t="shared" si="169"/>
        <v>420.1</v>
      </c>
      <c r="J122" s="4">
        <f t="shared" si="169"/>
        <v>0</v>
      </c>
      <c r="K122" s="4">
        <f t="shared" si="169"/>
        <v>420.1</v>
      </c>
      <c r="L122" s="4">
        <f t="shared" si="169"/>
        <v>420.1</v>
      </c>
      <c r="M122" s="4">
        <f t="shared" si="169"/>
        <v>0</v>
      </c>
      <c r="N122" s="4">
        <f t="shared" si="169"/>
        <v>420.1</v>
      </c>
      <c r="O122" s="126"/>
    </row>
    <row r="123" spans="1:15" ht="19.5" customHeight="1" outlineLevel="5" x14ac:dyDescent="0.2">
      <c r="A123" s="5" t="s">
        <v>35</v>
      </c>
      <c r="B123" s="5" t="s">
        <v>15</v>
      </c>
      <c r="C123" s="5" t="s">
        <v>102</v>
      </c>
      <c r="D123" s="5"/>
      <c r="E123" s="19" t="s">
        <v>103</v>
      </c>
      <c r="F123" s="4">
        <f>F124+F125</f>
        <v>420.1</v>
      </c>
      <c r="G123" s="4">
        <f t="shared" ref="G123:H123" si="170">G124+G125</f>
        <v>0</v>
      </c>
      <c r="H123" s="4">
        <f t="shared" si="170"/>
        <v>420.1</v>
      </c>
      <c r="I123" s="4">
        <f t="shared" ref="I123:L123" si="171">I124+I125</f>
        <v>420.1</v>
      </c>
      <c r="J123" s="4">
        <f t="shared" ref="J123" si="172">J124+J125</f>
        <v>0</v>
      </c>
      <c r="K123" s="4">
        <f t="shared" ref="K123" si="173">K124+K125</f>
        <v>420.1</v>
      </c>
      <c r="L123" s="4">
        <f t="shared" si="171"/>
        <v>420.1</v>
      </c>
      <c r="M123" s="4">
        <f t="shared" ref="M123" si="174">M124+M125</f>
        <v>0</v>
      </c>
      <c r="N123" s="4">
        <f t="shared" ref="N123" si="175">N124+N125</f>
        <v>420.1</v>
      </c>
      <c r="O123" s="126"/>
    </row>
    <row r="124" spans="1:15" ht="47.25" outlineLevel="7" x14ac:dyDescent="0.2">
      <c r="A124" s="10" t="s">
        <v>35</v>
      </c>
      <c r="B124" s="10" t="s">
        <v>15</v>
      </c>
      <c r="C124" s="10" t="s">
        <v>102</v>
      </c>
      <c r="D124" s="10" t="s">
        <v>8</v>
      </c>
      <c r="E124" s="15" t="s">
        <v>9</v>
      </c>
      <c r="F124" s="7">
        <v>156.4</v>
      </c>
      <c r="G124" s="7"/>
      <c r="H124" s="7">
        <f t="shared" ref="H124:H125" si="176">SUM(F124:G124)</f>
        <v>156.4</v>
      </c>
      <c r="I124" s="7">
        <v>156.4</v>
      </c>
      <c r="J124" s="7"/>
      <c r="K124" s="7">
        <f t="shared" ref="K124:K125" si="177">SUM(I124:J124)</f>
        <v>156.4</v>
      </c>
      <c r="L124" s="7">
        <v>156.4</v>
      </c>
      <c r="M124" s="7"/>
      <c r="N124" s="7">
        <f t="shared" ref="N124:N125" si="178">SUM(L124:M124)</f>
        <v>156.4</v>
      </c>
      <c r="O124" s="126"/>
    </row>
    <row r="125" spans="1:15" ht="31.5" outlineLevel="7" x14ac:dyDescent="0.2">
      <c r="A125" s="10" t="s">
        <v>35</v>
      </c>
      <c r="B125" s="10" t="s">
        <v>15</v>
      </c>
      <c r="C125" s="10" t="s">
        <v>102</v>
      </c>
      <c r="D125" s="10" t="s">
        <v>11</v>
      </c>
      <c r="E125" s="15" t="s">
        <v>12</v>
      </c>
      <c r="F125" s="7">
        <v>263.7</v>
      </c>
      <c r="G125" s="7"/>
      <c r="H125" s="7">
        <f t="shared" si="176"/>
        <v>263.7</v>
      </c>
      <c r="I125" s="7">
        <v>263.7</v>
      </c>
      <c r="J125" s="7"/>
      <c r="K125" s="7">
        <f t="shared" si="177"/>
        <v>263.7</v>
      </c>
      <c r="L125" s="7">
        <v>263.7</v>
      </c>
      <c r="M125" s="7"/>
      <c r="N125" s="7">
        <f t="shared" si="178"/>
        <v>263.7</v>
      </c>
      <c r="O125" s="126"/>
    </row>
    <row r="126" spans="1:15" ht="47.25" outlineLevel="3" x14ac:dyDescent="0.2">
      <c r="A126" s="5" t="s">
        <v>35</v>
      </c>
      <c r="B126" s="5" t="s">
        <v>15</v>
      </c>
      <c r="C126" s="5" t="s">
        <v>54</v>
      </c>
      <c r="D126" s="5"/>
      <c r="E126" s="19" t="s">
        <v>55</v>
      </c>
      <c r="F126" s="4">
        <f>F127+F139</f>
        <v>73064.800000000003</v>
      </c>
      <c r="G126" s="4">
        <f t="shared" ref="G126:H126" si="179">G127+G139</f>
        <v>8.1</v>
      </c>
      <c r="H126" s="4">
        <f t="shared" si="179"/>
        <v>73072.899999999994</v>
      </c>
      <c r="I126" s="4">
        <f t="shared" ref="I126:L126" si="180">I127+I139</f>
        <v>67027.600000000006</v>
      </c>
      <c r="J126" s="4">
        <f t="shared" ref="J126" si="181">J127+J139</f>
        <v>32.5</v>
      </c>
      <c r="K126" s="4">
        <f t="shared" ref="K126" si="182">K127+K139</f>
        <v>67060.100000000006</v>
      </c>
      <c r="L126" s="4">
        <f t="shared" si="180"/>
        <v>69541.2</v>
      </c>
      <c r="M126" s="4">
        <f t="shared" ref="M126" si="183">M127+M139</f>
        <v>32.5</v>
      </c>
      <c r="N126" s="4">
        <f t="shared" ref="N126" si="184">N127+N139</f>
        <v>69573.7</v>
      </c>
      <c r="O126" s="126"/>
    </row>
    <row r="127" spans="1:15" ht="31.5" outlineLevel="4" x14ac:dyDescent="0.2">
      <c r="A127" s="5" t="s">
        <v>35</v>
      </c>
      <c r="B127" s="5" t="s">
        <v>15</v>
      </c>
      <c r="C127" s="5" t="s">
        <v>56</v>
      </c>
      <c r="D127" s="5"/>
      <c r="E127" s="19" t="s">
        <v>57</v>
      </c>
      <c r="F127" s="4">
        <f>F128+F130+F132+F134+F136</f>
        <v>18857.2</v>
      </c>
      <c r="G127" s="4">
        <f t="shared" ref="G127:H127" si="185">G128+G130+G132+G134+G136</f>
        <v>8.1</v>
      </c>
      <c r="H127" s="4">
        <f t="shared" si="185"/>
        <v>18865.3</v>
      </c>
      <c r="I127" s="4">
        <f t="shared" ref="I127:L127" si="186">I128+I130+I132+I134+I136</f>
        <v>18210</v>
      </c>
      <c r="J127" s="4">
        <f t="shared" ref="J127" si="187">J128+J130+J132+J134+J136</f>
        <v>32.5</v>
      </c>
      <c r="K127" s="4">
        <f t="shared" ref="K127" si="188">K128+K130+K132+K134+K136</f>
        <v>18242.5</v>
      </c>
      <c r="L127" s="4">
        <f t="shared" si="186"/>
        <v>18210</v>
      </c>
      <c r="M127" s="4">
        <f t="shared" ref="M127" si="189">M128+M130+M132+M134+M136</f>
        <v>32.5</v>
      </c>
      <c r="N127" s="4">
        <f t="shared" ref="N127" si="190">N128+N130+N132+N134+N136</f>
        <v>18242.5</v>
      </c>
      <c r="O127" s="126"/>
    </row>
    <row r="128" spans="1:15" ht="47.25" outlineLevel="5" x14ac:dyDescent="0.2">
      <c r="A128" s="5" t="s">
        <v>35</v>
      </c>
      <c r="B128" s="5" t="s">
        <v>15</v>
      </c>
      <c r="C128" s="5" t="s">
        <v>104</v>
      </c>
      <c r="D128" s="5"/>
      <c r="E128" s="19" t="s">
        <v>20</v>
      </c>
      <c r="F128" s="4">
        <f t="shared" ref="F128:N128" si="191">F129</f>
        <v>4150</v>
      </c>
      <c r="G128" s="4">
        <f t="shared" si="191"/>
        <v>0</v>
      </c>
      <c r="H128" s="4">
        <f t="shared" si="191"/>
        <v>4150</v>
      </c>
      <c r="I128" s="4">
        <f t="shared" si="191"/>
        <v>4150</v>
      </c>
      <c r="J128" s="4">
        <f t="shared" si="191"/>
        <v>0</v>
      </c>
      <c r="K128" s="4">
        <f t="shared" si="191"/>
        <v>4150</v>
      </c>
      <c r="L128" s="4">
        <f t="shared" si="191"/>
        <v>4150</v>
      </c>
      <c r="M128" s="4">
        <f t="shared" si="191"/>
        <v>0</v>
      </c>
      <c r="N128" s="4">
        <f t="shared" si="191"/>
        <v>4150</v>
      </c>
      <c r="O128" s="126"/>
    </row>
    <row r="129" spans="1:15" ht="31.5" outlineLevel="7" x14ac:dyDescent="0.2">
      <c r="A129" s="10" t="s">
        <v>35</v>
      </c>
      <c r="B129" s="10" t="s">
        <v>15</v>
      </c>
      <c r="C129" s="10" t="s">
        <v>104</v>
      </c>
      <c r="D129" s="10" t="s">
        <v>11</v>
      </c>
      <c r="E129" s="15" t="s">
        <v>12</v>
      </c>
      <c r="F129" s="7">
        <v>4150</v>
      </c>
      <c r="G129" s="7"/>
      <c r="H129" s="7">
        <f>SUM(F129:G129)</f>
        <v>4150</v>
      </c>
      <c r="I129" s="7">
        <v>4150</v>
      </c>
      <c r="J129" s="7"/>
      <c r="K129" s="7">
        <f>SUM(I129:J129)</f>
        <v>4150</v>
      </c>
      <c r="L129" s="7">
        <v>4150</v>
      </c>
      <c r="M129" s="7"/>
      <c r="N129" s="7">
        <f>SUM(L129:M129)</f>
        <v>4150</v>
      </c>
      <c r="O129" s="126"/>
    </row>
    <row r="130" spans="1:15" ht="31.5" outlineLevel="5" x14ac:dyDescent="0.2">
      <c r="A130" s="5" t="s">
        <v>35</v>
      </c>
      <c r="B130" s="5" t="s">
        <v>15</v>
      </c>
      <c r="C130" s="5" t="s">
        <v>105</v>
      </c>
      <c r="D130" s="5"/>
      <c r="E130" s="19" t="s">
        <v>106</v>
      </c>
      <c r="F130" s="4">
        <f t="shared" ref="F130:N130" si="192">F131</f>
        <v>6472.9</v>
      </c>
      <c r="G130" s="4">
        <f t="shared" si="192"/>
        <v>0</v>
      </c>
      <c r="H130" s="4">
        <f t="shared" si="192"/>
        <v>6472.9</v>
      </c>
      <c r="I130" s="4">
        <f t="shared" si="192"/>
        <v>5825.7</v>
      </c>
      <c r="J130" s="4">
        <f t="shared" si="192"/>
        <v>0</v>
      </c>
      <c r="K130" s="4">
        <f t="shared" si="192"/>
        <v>5825.7</v>
      </c>
      <c r="L130" s="4">
        <f t="shared" si="192"/>
        <v>5825.7</v>
      </c>
      <c r="M130" s="4">
        <f t="shared" si="192"/>
        <v>0</v>
      </c>
      <c r="N130" s="4">
        <f t="shared" si="192"/>
        <v>5825.7</v>
      </c>
      <c r="O130" s="126"/>
    </row>
    <row r="131" spans="1:15" ht="31.5" outlineLevel="7" x14ac:dyDescent="0.2">
      <c r="A131" s="10" t="s">
        <v>35</v>
      </c>
      <c r="B131" s="10" t="s">
        <v>15</v>
      </c>
      <c r="C131" s="10" t="s">
        <v>105</v>
      </c>
      <c r="D131" s="10" t="s">
        <v>92</v>
      </c>
      <c r="E131" s="15" t="s">
        <v>93</v>
      </c>
      <c r="F131" s="7">
        <v>6472.9</v>
      </c>
      <c r="G131" s="7"/>
      <c r="H131" s="7">
        <f>SUM(F131:G131)</f>
        <v>6472.9</v>
      </c>
      <c r="I131" s="7">
        <v>5825.7</v>
      </c>
      <c r="J131" s="7"/>
      <c r="K131" s="7">
        <f>SUM(I131:J131)</f>
        <v>5825.7</v>
      </c>
      <c r="L131" s="7">
        <v>5825.7</v>
      </c>
      <c r="M131" s="7"/>
      <c r="N131" s="7">
        <f>SUM(L131:M131)</f>
        <v>5825.7</v>
      </c>
      <c r="O131" s="126"/>
    </row>
    <row r="132" spans="1:15" ht="17.25" customHeight="1" outlineLevel="5" x14ac:dyDescent="0.2">
      <c r="A132" s="5" t="s">
        <v>35</v>
      </c>
      <c r="B132" s="5" t="s">
        <v>15</v>
      </c>
      <c r="C132" s="5" t="s">
        <v>107</v>
      </c>
      <c r="D132" s="5"/>
      <c r="E132" s="19" t="s">
        <v>108</v>
      </c>
      <c r="F132" s="4">
        <f t="shared" ref="F132:N132" si="193">F133</f>
        <v>1434.7</v>
      </c>
      <c r="G132" s="4">
        <f t="shared" si="193"/>
        <v>0</v>
      </c>
      <c r="H132" s="4">
        <f t="shared" si="193"/>
        <v>1434.7</v>
      </c>
      <c r="I132" s="4">
        <f t="shared" si="193"/>
        <v>1434.7</v>
      </c>
      <c r="J132" s="4">
        <f t="shared" si="193"/>
        <v>0</v>
      </c>
      <c r="K132" s="4">
        <f t="shared" si="193"/>
        <v>1434.7</v>
      </c>
      <c r="L132" s="4">
        <f t="shared" si="193"/>
        <v>1434.7</v>
      </c>
      <c r="M132" s="4">
        <f t="shared" si="193"/>
        <v>0</v>
      </c>
      <c r="N132" s="4">
        <f t="shared" si="193"/>
        <v>1434.7</v>
      </c>
      <c r="O132" s="126"/>
    </row>
    <row r="133" spans="1:15" ht="20.25" customHeight="1" outlineLevel="7" x14ac:dyDescent="0.2">
      <c r="A133" s="10" t="s">
        <v>35</v>
      </c>
      <c r="B133" s="10" t="s">
        <v>15</v>
      </c>
      <c r="C133" s="10" t="s">
        <v>107</v>
      </c>
      <c r="D133" s="10" t="s">
        <v>33</v>
      </c>
      <c r="E133" s="15" t="s">
        <v>34</v>
      </c>
      <c r="F133" s="7">
        <v>1434.7</v>
      </c>
      <c r="G133" s="7"/>
      <c r="H133" s="7">
        <f>SUM(F133:G133)</f>
        <v>1434.7</v>
      </c>
      <c r="I133" s="7">
        <v>1434.7</v>
      </c>
      <c r="J133" s="7"/>
      <c r="K133" s="7">
        <f>SUM(I133:J133)</f>
        <v>1434.7</v>
      </c>
      <c r="L133" s="7">
        <v>1434.7</v>
      </c>
      <c r="M133" s="7"/>
      <c r="N133" s="7">
        <f>SUM(L133:M133)</f>
        <v>1434.7</v>
      </c>
      <c r="O133" s="126"/>
    </row>
    <row r="134" spans="1:15" s="160" customFormat="1" ht="47.25" outlineLevel="5" x14ac:dyDescent="0.2">
      <c r="A134" s="5" t="s">
        <v>35</v>
      </c>
      <c r="B134" s="5" t="s">
        <v>15</v>
      </c>
      <c r="C134" s="5" t="s">
        <v>109</v>
      </c>
      <c r="D134" s="5"/>
      <c r="E134" s="19" t="s">
        <v>110</v>
      </c>
      <c r="F134" s="4">
        <f t="shared" ref="F134:N134" si="194">F135</f>
        <v>919.3</v>
      </c>
      <c r="G134" s="4">
        <f t="shared" si="194"/>
        <v>8.1</v>
      </c>
      <c r="H134" s="4">
        <f t="shared" si="194"/>
        <v>927.4</v>
      </c>
      <c r="I134" s="4">
        <f t="shared" si="194"/>
        <v>919.3</v>
      </c>
      <c r="J134" s="4">
        <f t="shared" si="194"/>
        <v>32.5</v>
      </c>
      <c r="K134" s="4">
        <f t="shared" si="194"/>
        <v>951.8</v>
      </c>
      <c r="L134" s="4">
        <f t="shared" si="194"/>
        <v>919.3</v>
      </c>
      <c r="M134" s="4">
        <f t="shared" si="194"/>
        <v>32.5</v>
      </c>
      <c r="N134" s="4">
        <f t="shared" si="194"/>
        <v>951.8</v>
      </c>
      <c r="O134" s="126"/>
    </row>
    <row r="135" spans="1:15" s="160" customFormat="1" ht="31.5" outlineLevel="7" x14ac:dyDescent="0.2">
      <c r="A135" s="10" t="s">
        <v>35</v>
      </c>
      <c r="B135" s="10" t="s">
        <v>15</v>
      </c>
      <c r="C135" s="10" t="s">
        <v>109</v>
      </c>
      <c r="D135" s="10" t="s">
        <v>92</v>
      </c>
      <c r="E135" s="15" t="s">
        <v>93</v>
      </c>
      <c r="F135" s="7">
        <v>919.3</v>
      </c>
      <c r="G135" s="7">
        <v>8.1</v>
      </c>
      <c r="H135" s="7">
        <f>SUM(F135:G135)</f>
        <v>927.4</v>
      </c>
      <c r="I135" s="7">
        <v>919.3</v>
      </c>
      <c r="J135" s="7">
        <v>32.5</v>
      </c>
      <c r="K135" s="7">
        <f>SUM(I135:J135)</f>
        <v>951.8</v>
      </c>
      <c r="L135" s="7">
        <v>919.3</v>
      </c>
      <c r="M135" s="7">
        <v>32.5</v>
      </c>
      <c r="N135" s="7">
        <f>SUM(L135:M135)</f>
        <v>951.8</v>
      </c>
      <c r="O135" s="126"/>
    </row>
    <row r="136" spans="1:15" s="160" customFormat="1" ht="18.75" customHeight="1" outlineLevel="5" x14ac:dyDescent="0.2">
      <c r="A136" s="5" t="s">
        <v>35</v>
      </c>
      <c r="B136" s="5" t="s">
        <v>15</v>
      </c>
      <c r="C136" s="5" t="s">
        <v>111</v>
      </c>
      <c r="D136" s="5"/>
      <c r="E136" s="19" t="s">
        <v>112</v>
      </c>
      <c r="F136" s="4">
        <f>F137+F138</f>
        <v>5880.3</v>
      </c>
      <c r="G136" s="4">
        <f t="shared" ref="G136:H136" si="195">G137+G138</f>
        <v>0</v>
      </c>
      <c r="H136" s="4">
        <f t="shared" si="195"/>
        <v>5880.3</v>
      </c>
      <c r="I136" s="4">
        <f t="shared" ref="I136:L136" si="196">I137+I138</f>
        <v>5880.3</v>
      </c>
      <c r="J136" s="4">
        <f t="shared" ref="J136" si="197">J137+J138</f>
        <v>0</v>
      </c>
      <c r="K136" s="4">
        <f t="shared" ref="K136" si="198">K137+K138</f>
        <v>5880.3</v>
      </c>
      <c r="L136" s="4">
        <f t="shared" si="196"/>
        <v>5880.3</v>
      </c>
      <c r="M136" s="4">
        <f t="shared" ref="M136" si="199">M137+M138</f>
        <v>0</v>
      </c>
      <c r="N136" s="4">
        <f t="shared" ref="N136" si="200">N137+N138</f>
        <v>5880.3</v>
      </c>
      <c r="O136" s="126"/>
    </row>
    <row r="137" spans="1:15" s="160" customFormat="1" ht="47.25" outlineLevel="7" x14ac:dyDescent="0.2">
      <c r="A137" s="10" t="s">
        <v>35</v>
      </c>
      <c r="B137" s="10" t="s">
        <v>15</v>
      </c>
      <c r="C137" s="10" t="s">
        <v>111</v>
      </c>
      <c r="D137" s="10" t="s">
        <v>8</v>
      </c>
      <c r="E137" s="15" t="s">
        <v>9</v>
      </c>
      <c r="F137" s="7">
        <v>5194.6000000000004</v>
      </c>
      <c r="G137" s="7"/>
      <c r="H137" s="7">
        <f t="shared" ref="H137:H138" si="201">SUM(F137:G137)</f>
        <v>5194.6000000000004</v>
      </c>
      <c r="I137" s="7">
        <v>5194.6000000000004</v>
      </c>
      <c r="J137" s="7"/>
      <c r="K137" s="7">
        <f t="shared" ref="K137:K138" si="202">SUM(I137:J137)</f>
        <v>5194.6000000000004</v>
      </c>
      <c r="L137" s="7">
        <v>5194.6000000000004</v>
      </c>
      <c r="M137" s="7"/>
      <c r="N137" s="7">
        <f t="shared" ref="N137:N138" si="203">SUM(L137:M137)</f>
        <v>5194.6000000000004</v>
      </c>
      <c r="O137" s="126"/>
    </row>
    <row r="138" spans="1:15" s="160" customFormat="1" ht="31.5" outlineLevel="7" x14ac:dyDescent="0.2">
      <c r="A138" s="10" t="s">
        <v>35</v>
      </c>
      <c r="B138" s="10" t="s">
        <v>15</v>
      </c>
      <c r="C138" s="10" t="s">
        <v>111</v>
      </c>
      <c r="D138" s="10" t="s">
        <v>11</v>
      </c>
      <c r="E138" s="15" t="s">
        <v>12</v>
      </c>
      <c r="F138" s="7">
        <v>685.7</v>
      </c>
      <c r="G138" s="7"/>
      <c r="H138" s="7">
        <f t="shared" si="201"/>
        <v>685.7</v>
      </c>
      <c r="I138" s="7">
        <v>685.7</v>
      </c>
      <c r="J138" s="7"/>
      <c r="K138" s="7">
        <f t="shared" si="202"/>
        <v>685.7</v>
      </c>
      <c r="L138" s="7">
        <v>685.7</v>
      </c>
      <c r="M138" s="7"/>
      <c r="N138" s="7">
        <f t="shared" si="203"/>
        <v>685.7</v>
      </c>
      <c r="O138" s="126"/>
    </row>
    <row r="139" spans="1:15" ht="47.25" outlineLevel="4" x14ac:dyDescent="0.2">
      <c r="A139" s="5" t="s">
        <v>35</v>
      </c>
      <c r="B139" s="5" t="s">
        <v>15</v>
      </c>
      <c r="C139" s="5" t="s">
        <v>113</v>
      </c>
      <c r="D139" s="5"/>
      <c r="E139" s="19" t="s">
        <v>114</v>
      </c>
      <c r="F139" s="4">
        <f>F140+F142+F144</f>
        <v>54207.6</v>
      </c>
      <c r="G139" s="4">
        <f t="shared" ref="G139:H139" si="204">G140+G142+G144</f>
        <v>0</v>
      </c>
      <c r="H139" s="4">
        <f t="shared" si="204"/>
        <v>54207.6</v>
      </c>
      <c r="I139" s="4">
        <f t="shared" ref="I139:L139" si="205">I140+I142+I144</f>
        <v>48817.599999999999</v>
      </c>
      <c r="J139" s="4">
        <f t="shared" ref="J139" si="206">J140+J142+J144</f>
        <v>0</v>
      </c>
      <c r="K139" s="4">
        <f t="shared" ref="K139" si="207">K140+K142+K144</f>
        <v>48817.599999999999</v>
      </c>
      <c r="L139" s="4">
        <f t="shared" si="205"/>
        <v>51331.199999999997</v>
      </c>
      <c r="M139" s="4">
        <f t="shared" ref="M139" si="208">M140+M142+M144</f>
        <v>0</v>
      </c>
      <c r="N139" s="4">
        <f t="shared" ref="N139" si="209">N140+N142+N144</f>
        <v>51331.199999999997</v>
      </c>
      <c r="O139" s="126"/>
    </row>
    <row r="140" spans="1:15" ht="15.75" outlineLevel="5" x14ac:dyDescent="0.2">
      <c r="A140" s="5" t="s">
        <v>35</v>
      </c>
      <c r="B140" s="5" t="s">
        <v>15</v>
      </c>
      <c r="C140" s="5" t="s">
        <v>115</v>
      </c>
      <c r="D140" s="5"/>
      <c r="E140" s="19" t="s">
        <v>116</v>
      </c>
      <c r="F140" s="4">
        <f t="shared" ref="F140:N140" si="210">F141</f>
        <v>53727.6</v>
      </c>
      <c r="G140" s="4">
        <f t="shared" si="210"/>
        <v>0</v>
      </c>
      <c r="H140" s="4">
        <f t="shared" si="210"/>
        <v>53727.6</v>
      </c>
      <c r="I140" s="4">
        <f t="shared" si="210"/>
        <v>48337.599999999999</v>
      </c>
      <c r="J140" s="4">
        <f t="shared" si="210"/>
        <v>0</v>
      </c>
      <c r="K140" s="4">
        <f t="shared" si="210"/>
        <v>48337.599999999999</v>
      </c>
      <c r="L140" s="4">
        <f t="shared" si="210"/>
        <v>50851.199999999997</v>
      </c>
      <c r="M140" s="4">
        <f t="shared" si="210"/>
        <v>0</v>
      </c>
      <c r="N140" s="4">
        <f t="shared" si="210"/>
        <v>50851.199999999997</v>
      </c>
      <c r="O140" s="126"/>
    </row>
    <row r="141" spans="1:15" ht="31.5" outlineLevel="7" x14ac:dyDescent="0.2">
      <c r="A141" s="10" t="s">
        <v>35</v>
      </c>
      <c r="B141" s="10" t="s">
        <v>15</v>
      </c>
      <c r="C141" s="10" t="s">
        <v>115</v>
      </c>
      <c r="D141" s="10" t="s">
        <v>92</v>
      </c>
      <c r="E141" s="15" t="s">
        <v>93</v>
      </c>
      <c r="F141" s="7">
        <v>53727.6</v>
      </c>
      <c r="G141" s="7"/>
      <c r="H141" s="7">
        <f>SUM(F141:G141)</f>
        <v>53727.6</v>
      </c>
      <c r="I141" s="7">
        <v>48337.599999999999</v>
      </c>
      <c r="J141" s="7"/>
      <c r="K141" s="7">
        <f>SUM(I141:J141)</f>
        <v>48337.599999999999</v>
      </c>
      <c r="L141" s="7">
        <v>50851.199999999997</v>
      </c>
      <c r="M141" s="7"/>
      <c r="N141" s="7">
        <f>SUM(L141:M141)</f>
        <v>50851.199999999997</v>
      </c>
      <c r="O141" s="126"/>
    </row>
    <row r="142" spans="1:15" ht="31.5" outlineLevel="5" x14ac:dyDescent="0.2">
      <c r="A142" s="5" t="s">
        <v>35</v>
      </c>
      <c r="B142" s="5" t="s">
        <v>15</v>
      </c>
      <c r="C142" s="5" t="s">
        <v>117</v>
      </c>
      <c r="D142" s="5"/>
      <c r="E142" s="19" t="s">
        <v>14</v>
      </c>
      <c r="F142" s="4">
        <f t="shared" ref="F142:N142" si="211">F143</f>
        <v>300</v>
      </c>
      <c r="G142" s="4">
        <f t="shared" si="211"/>
        <v>0</v>
      </c>
      <c r="H142" s="4">
        <f t="shared" si="211"/>
        <v>300</v>
      </c>
      <c r="I142" s="4">
        <f t="shared" si="211"/>
        <v>300</v>
      </c>
      <c r="J142" s="4">
        <f t="shared" si="211"/>
        <v>0</v>
      </c>
      <c r="K142" s="4">
        <f t="shared" si="211"/>
        <v>300</v>
      </c>
      <c r="L142" s="4">
        <f t="shared" si="211"/>
        <v>300</v>
      </c>
      <c r="M142" s="4">
        <f t="shared" si="211"/>
        <v>0</v>
      </c>
      <c r="N142" s="4">
        <f t="shared" si="211"/>
        <v>300</v>
      </c>
      <c r="O142" s="126"/>
    </row>
    <row r="143" spans="1:15" ht="15.75" outlineLevel="7" x14ac:dyDescent="0.2">
      <c r="A143" s="10" t="s">
        <v>35</v>
      </c>
      <c r="B143" s="10" t="s">
        <v>15</v>
      </c>
      <c r="C143" s="10" t="s">
        <v>117</v>
      </c>
      <c r="D143" s="10" t="s">
        <v>27</v>
      </c>
      <c r="E143" s="15" t="s">
        <v>28</v>
      </c>
      <c r="F143" s="7">
        <v>300</v>
      </c>
      <c r="G143" s="7"/>
      <c r="H143" s="7">
        <f>SUM(F143:G143)</f>
        <v>300</v>
      </c>
      <c r="I143" s="7">
        <v>300</v>
      </c>
      <c r="J143" s="7"/>
      <c r="K143" s="7">
        <f>SUM(I143:J143)</f>
        <v>300</v>
      </c>
      <c r="L143" s="7">
        <v>300</v>
      </c>
      <c r="M143" s="7"/>
      <c r="N143" s="7">
        <f>SUM(L143:M143)</f>
        <v>300</v>
      </c>
      <c r="O143" s="126"/>
    </row>
    <row r="144" spans="1:15" ht="21.75" customHeight="1" outlineLevel="5" x14ac:dyDescent="0.2">
      <c r="A144" s="5" t="s">
        <v>35</v>
      </c>
      <c r="B144" s="5" t="s">
        <v>15</v>
      </c>
      <c r="C144" s="5" t="s">
        <v>118</v>
      </c>
      <c r="D144" s="5"/>
      <c r="E144" s="19" t="s">
        <v>119</v>
      </c>
      <c r="F144" s="4">
        <f t="shared" ref="F144:N144" si="212">F145</f>
        <v>180</v>
      </c>
      <c r="G144" s="4">
        <f t="shared" si="212"/>
        <v>0</v>
      </c>
      <c r="H144" s="4">
        <f t="shared" si="212"/>
        <v>180</v>
      </c>
      <c r="I144" s="4">
        <f t="shared" si="212"/>
        <v>180</v>
      </c>
      <c r="J144" s="4">
        <f t="shared" si="212"/>
        <v>0</v>
      </c>
      <c r="K144" s="4">
        <f t="shared" si="212"/>
        <v>180</v>
      </c>
      <c r="L144" s="4">
        <f t="shared" si="212"/>
        <v>180</v>
      </c>
      <c r="M144" s="4">
        <f t="shared" si="212"/>
        <v>0</v>
      </c>
      <c r="N144" s="4">
        <f t="shared" si="212"/>
        <v>180</v>
      </c>
      <c r="O144" s="126"/>
    </row>
    <row r="145" spans="1:15" ht="31.5" outlineLevel="7" x14ac:dyDescent="0.2">
      <c r="A145" s="10" t="s">
        <v>35</v>
      </c>
      <c r="B145" s="10" t="s">
        <v>15</v>
      </c>
      <c r="C145" s="10" t="s">
        <v>118</v>
      </c>
      <c r="D145" s="10" t="s">
        <v>11</v>
      </c>
      <c r="E145" s="15" t="s">
        <v>12</v>
      </c>
      <c r="F145" s="7">
        <v>180</v>
      </c>
      <c r="G145" s="7"/>
      <c r="H145" s="7">
        <f>SUM(F145:G145)</f>
        <v>180</v>
      </c>
      <c r="I145" s="7">
        <v>180</v>
      </c>
      <c r="J145" s="7"/>
      <c r="K145" s="7">
        <f>SUM(I145:J145)</f>
        <v>180</v>
      </c>
      <c r="L145" s="7">
        <v>180</v>
      </c>
      <c r="M145" s="7"/>
      <c r="N145" s="7">
        <f>SUM(L145:M145)</f>
        <v>180</v>
      </c>
      <c r="O145" s="126"/>
    </row>
    <row r="146" spans="1:15" ht="31.5" outlineLevel="2" x14ac:dyDescent="0.2">
      <c r="A146" s="5" t="s">
        <v>35</v>
      </c>
      <c r="B146" s="5" t="s">
        <v>15</v>
      </c>
      <c r="C146" s="5" t="s">
        <v>17</v>
      </c>
      <c r="D146" s="5"/>
      <c r="E146" s="19" t="s">
        <v>18</v>
      </c>
      <c r="F146" s="4">
        <f>F147+F151+F149</f>
        <v>56156.92525</v>
      </c>
      <c r="G146" s="4">
        <f t="shared" ref="G146:H146" si="213">G147+G151+G149</f>
        <v>-11653.204259999999</v>
      </c>
      <c r="H146" s="4">
        <f t="shared" si="213"/>
        <v>44503.720990000002</v>
      </c>
      <c r="I146" s="4">
        <f t="shared" ref="I146:L146" si="214">I147+I151+I149</f>
        <v>113617.35</v>
      </c>
      <c r="J146" s="4">
        <f t="shared" ref="J146" si="215">J147+J151+J149</f>
        <v>-1306</v>
      </c>
      <c r="K146" s="4">
        <f t="shared" ref="K146" si="216">K147+K151+K149</f>
        <v>112311.35</v>
      </c>
      <c r="L146" s="4">
        <f t="shared" si="214"/>
        <v>107892.4</v>
      </c>
      <c r="M146" s="4">
        <f t="shared" ref="M146" si="217">M147+M151+M149</f>
        <v>-1100</v>
      </c>
      <c r="N146" s="4">
        <f t="shared" ref="N146" si="218">N147+N151+N149</f>
        <v>106792.4</v>
      </c>
      <c r="O146" s="126"/>
    </row>
    <row r="147" spans="1:15" ht="47.25" outlineLevel="3" x14ac:dyDescent="0.2">
      <c r="A147" s="5" t="s">
        <v>35</v>
      </c>
      <c r="B147" s="5" t="s">
        <v>15</v>
      </c>
      <c r="C147" s="5" t="s">
        <v>120</v>
      </c>
      <c r="D147" s="5"/>
      <c r="E147" s="19" t="s">
        <v>556</v>
      </c>
      <c r="F147" s="4">
        <f t="shared" ref="F147:N149" si="219">F148</f>
        <v>13712.72525</v>
      </c>
      <c r="G147" s="4">
        <f t="shared" si="219"/>
        <v>-10347.204259999999</v>
      </c>
      <c r="H147" s="4">
        <f t="shared" si="219"/>
        <v>3365.5209900000009</v>
      </c>
      <c r="I147" s="4">
        <f t="shared" si="219"/>
        <v>28077.85</v>
      </c>
      <c r="J147" s="4">
        <f t="shared" si="219"/>
        <v>0</v>
      </c>
      <c r="K147" s="4">
        <f t="shared" si="219"/>
        <v>28077.85</v>
      </c>
      <c r="L147" s="4">
        <f t="shared" si="219"/>
        <v>26698.1</v>
      </c>
      <c r="M147" s="4">
        <f t="shared" si="219"/>
        <v>0</v>
      </c>
      <c r="N147" s="4">
        <f t="shared" si="219"/>
        <v>26698.1</v>
      </c>
      <c r="O147" s="126"/>
    </row>
    <row r="148" spans="1:15" ht="21.75" customHeight="1" outlineLevel="7" x14ac:dyDescent="0.2">
      <c r="A148" s="10" t="s">
        <v>35</v>
      </c>
      <c r="B148" s="10" t="s">
        <v>15</v>
      </c>
      <c r="C148" s="10" t="s">
        <v>120</v>
      </c>
      <c r="D148" s="10" t="s">
        <v>27</v>
      </c>
      <c r="E148" s="15" t="s">
        <v>835</v>
      </c>
      <c r="F148" s="102">
        <v>13712.72525</v>
      </c>
      <c r="G148" s="102">
        <f>-413.02925-7559.17501-2375</f>
        <v>-10347.204259999999</v>
      </c>
      <c r="H148" s="102">
        <f>SUM(F148:G148)</f>
        <v>3365.5209900000009</v>
      </c>
      <c r="I148" s="102">
        <v>28077.85</v>
      </c>
      <c r="J148" s="7"/>
      <c r="K148" s="102">
        <f>SUM(I148:J148)</f>
        <v>28077.85</v>
      </c>
      <c r="L148" s="102">
        <v>26698.1</v>
      </c>
      <c r="M148" s="7"/>
      <c r="N148" s="102">
        <f>SUM(L148:M148)</f>
        <v>26698.1</v>
      </c>
      <c r="O148" s="126"/>
    </row>
    <row r="149" spans="1:15" s="160" customFormat="1" ht="47.25" outlineLevel="3" x14ac:dyDescent="0.2">
      <c r="A149" s="5" t="s">
        <v>35</v>
      </c>
      <c r="B149" s="5" t="s">
        <v>15</v>
      </c>
      <c r="C149" s="5" t="s">
        <v>120</v>
      </c>
      <c r="D149" s="5"/>
      <c r="E149" s="19" t="s">
        <v>581</v>
      </c>
      <c r="F149" s="4">
        <f t="shared" si="219"/>
        <v>41138.199999999997</v>
      </c>
      <c r="G149" s="4">
        <f t="shared" si="219"/>
        <v>0</v>
      </c>
      <c r="H149" s="4">
        <f t="shared" si="219"/>
        <v>41138.199999999997</v>
      </c>
      <c r="I149" s="4">
        <f t="shared" si="219"/>
        <v>84233.5</v>
      </c>
      <c r="J149" s="4">
        <f t="shared" si="219"/>
        <v>0</v>
      </c>
      <c r="K149" s="4">
        <f t="shared" si="219"/>
        <v>84233.5</v>
      </c>
      <c r="L149" s="4">
        <f t="shared" si="219"/>
        <v>80094.3</v>
      </c>
      <c r="M149" s="4">
        <f t="shared" si="219"/>
        <v>0</v>
      </c>
      <c r="N149" s="4">
        <f t="shared" si="219"/>
        <v>80094.3</v>
      </c>
      <c r="O149" s="126"/>
    </row>
    <row r="150" spans="1:15" s="160" customFormat="1" ht="15.75" outlineLevel="7" x14ac:dyDescent="0.2">
      <c r="A150" s="10" t="s">
        <v>35</v>
      </c>
      <c r="B150" s="10" t="s">
        <v>15</v>
      </c>
      <c r="C150" s="10" t="s">
        <v>120</v>
      </c>
      <c r="D150" s="10" t="s">
        <v>27</v>
      </c>
      <c r="E150" s="15" t="s">
        <v>852</v>
      </c>
      <c r="F150" s="7">
        <v>41138.199999999997</v>
      </c>
      <c r="G150" s="7">
        <f>(-26358.82725+26358.82725)</f>
        <v>0</v>
      </c>
      <c r="H150" s="102">
        <f>SUM(F150:G150)</f>
        <v>41138.199999999997</v>
      </c>
      <c r="I150" s="7">
        <v>84233.5</v>
      </c>
      <c r="J150" s="7"/>
      <c r="K150" s="7">
        <f>SUM(I150:J150)</f>
        <v>84233.5</v>
      </c>
      <c r="L150" s="7">
        <v>80094.3</v>
      </c>
      <c r="M150" s="7"/>
      <c r="N150" s="7">
        <f>SUM(L150:M150)</f>
        <v>80094.3</v>
      </c>
      <c r="O150" s="126"/>
    </row>
    <row r="151" spans="1:15" ht="31.5" hidden="1" outlineLevel="3" x14ac:dyDescent="0.2">
      <c r="A151" s="5" t="s">
        <v>35</v>
      </c>
      <c r="B151" s="5" t="s">
        <v>15</v>
      </c>
      <c r="C151" s="5" t="s">
        <v>121</v>
      </c>
      <c r="D151" s="5"/>
      <c r="E151" s="19" t="s">
        <v>562</v>
      </c>
      <c r="F151" s="4">
        <f t="shared" ref="F151:N151" si="220">F152</f>
        <v>1306</v>
      </c>
      <c r="G151" s="4">
        <f t="shared" si="220"/>
        <v>-1306</v>
      </c>
      <c r="H151" s="4">
        <f t="shared" si="220"/>
        <v>0</v>
      </c>
      <c r="I151" s="4">
        <f t="shared" si="220"/>
        <v>1306</v>
      </c>
      <c r="J151" s="4">
        <f t="shared" si="220"/>
        <v>-1306</v>
      </c>
      <c r="K151" s="4">
        <f t="shared" si="220"/>
        <v>0</v>
      </c>
      <c r="L151" s="4">
        <f t="shared" si="220"/>
        <v>1100</v>
      </c>
      <c r="M151" s="4">
        <f t="shared" si="220"/>
        <v>-1100</v>
      </c>
      <c r="N151" s="4">
        <f t="shared" si="220"/>
        <v>0</v>
      </c>
      <c r="O151" s="126"/>
    </row>
    <row r="152" spans="1:15" ht="15.75" hidden="1" outlineLevel="7" x14ac:dyDescent="0.2">
      <c r="A152" s="10" t="s">
        <v>35</v>
      </c>
      <c r="B152" s="10" t="s">
        <v>15</v>
      </c>
      <c r="C152" s="10" t="s">
        <v>121</v>
      </c>
      <c r="D152" s="10" t="s">
        <v>27</v>
      </c>
      <c r="E152" s="15" t="s">
        <v>28</v>
      </c>
      <c r="F152" s="7">
        <v>1306</v>
      </c>
      <c r="G152" s="7">
        <v>-1306</v>
      </c>
      <c r="H152" s="7">
        <f>SUM(F152:G152)</f>
        <v>0</v>
      </c>
      <c r="I152" s="7">
        <v>1306</v>
      </c>
      <c r="J152" s="7">
        <v>-1306</v>
      </c>
      <c r="K152" s="7">
        <f>SUM(I152:J152)</f>
        <v>0</v>
      </c>
      <c r="L152" s="7">
        <v>1100</v>
      </c>
      <c r="M152" s="7">
        <v>-1100</v>
      </c>
      <c r="N152" s="7">
        <f>SUM(L152:M152)</f>
        <v>0</v>
      </c>
      <c r="O152" s="126"/>
    </row>
    <row r="153" spans="1:15" ht="15.75" outlineLevel="7" x14ac:dyDescent="0.2">
      <c r="A153" s="5" t="s">
        <v>35</v>
      </c>
      <c r="B153" s="5" t="s">
        <v>563</v>
      </c>
      <c r="C153" s="10"/>
      <c r="D153" s="10"/>
      <c r="E153" s="11" t="s">
        <v>545</v>
      </c>
      <c r="F153" s="4">
        <f>F154+F166+F181</f>
        <v>39142.699999999997</v>
      </c>
      <c r="G153" s="4">
        <f t="shared" ref="G153:H153" si="221">G154+G166+G181</f>
        <v>0</v>
      </c>
      <c r="H153" s="4">
        <f t="shared" si="221"/>
        <v>39142.699999999997</v>
      </c>
      <c r="I153" s="4">
        <f>I154+I166+I181</f>
        <v>37594.300000000003</v>
      </c>
      <c r="J153" s="4">
        <f t="shared" ref="J153" si="222">J154+J166+J181</f>
        <v>0</v>
      </c>
      <c r="K153" s="4">
        <f t="shared" ref="K153" si="223">K154+K166+K181</f>
        <v>37594.300000000003</v>
      </c>
      <c r="L153" s="4">
        <f>L154+L166+L181</f>
        <v>34505.199999999997</v>
      </c>
      <c r="M153" s="4">
        <f t="shared" ref="M153" si="224">M154+M166+M181</f>
        <v>0</v>
      </c>
      <c r="N153" s="4">
        <f t="shared" ref="N153" si="225">N154+N166+N181</f>
        <v>34505.199999999997</v>
      </c>
      <c r="O153" s="126"/>
    </row>
    <row r="154" spans="1:15" ht="15.75" outlineLevel="1" x14ac:dyDescent="0.2">
      <c r="A154" s="5" t="s">
        <v>35</v>
      </c>
      <c r="B154" s="5" t="s">
        <v>122</v>
      </c>
      <c r="C154" s="5"/>
      <c r="D154" s="5"/>
      <c r="E154" s="19" t="s">
        <v>123</v>
      </c>
      <c r="F154" s="4">
        <f>F155</f>
        <v>15822.900000000001</v>
      </c>
      <c r="G154" s="4">
        <f t="shared" ref="G154:H154" si="226">G155</f>
        <v>0</v>
      </c>
      <c r="H154" s="4">
        <f t="shared" si="226"/>
        <v>15822.900000000001</v>
      </c>
      <c r="I154" s="4">
        <f t="shared" ref="I154:L154" si="227">I155</f>
        <v>15076.7</v>
      </c>
      <c r="J154" s="4">
        <f t="shared" ref="J154" si="228">J155</f>
        <v>0</v>
      </c>
      <c r="K154" s="4">
        <f t="shared" ref="K154" si="229">K155</f>
        <v>15076.7</v>
      </c>
      <c r="L154" s="4">
        <f t="shared" si="227"/>
        <v>13630.1</v>
      </c>
      <c r="M154" s="4">
        <f t="shared" ref="M154" si="230">M155</f>
        <v>0</v>
      </c>
      <c r="N154" s="4">
        <f t="shared" ref="N154" si="231">N155</f>
        <v>13630.1</v>
      </c>
      <c r="O154" s="126"/>
    </row>
    <row r="155" spans="1:15" ht="47.25" outlineLevel="2" x14ac:dyDescent="0.2">
      <c r="A155" s="5" t="s">
        <v>35</v>
      </c>
      <c r="B155" s="5" t="s">
        <v>122</v>
      </c>
      <c r="C155" s="5" t="s">
        <v>76</v>
      </c>
      <c r="D155" s="5"/>
      <c r="E155" s="19" t="s">
        <v>77</v>
      </c>
      <c r="F155" s="4">
        <f>F156+F160</f>
        <v>15822.900000000001</v>
      </c>
      <c r="G155" s="4">
        <f t="shared" ref="G155:H155" si="232">G156+G160</f>
        <v>0</v>
      </c>
      <c r="H155" s="4">
        <f t="shared" si="232"/>
        <v>15822.900000000001</v>
      </c>
      <c r="I155" s="4">
        <f>I156+I160</f>
        <v>15076.7</v>
      </c>
      <c r="J155" s="4">
        <f t="shared" ref="J155" si="233">J156+J160</f>
        <v>0</v>
      </c>
      <c r="K155" s="4">
        <f t="shared" ref="K155" si="234">K156+K160</f>
        <v>15076.7</v>
      </c>
      <c r="L155" s="4">
        <f>L156+L160</f>
        <v>13630.1</v>
      </c>
      <c r="M155" s="4">
        <f t="shared" ref="M155" si="235">M156+M160</f>
        <v>0</v>
      </c>
      <c r="N155" s="4">
        <f t="shared" ref="N155" si="236">N156+N160</f>
        <v>13630.1</v>
      </c>
      <c r="O155" s="126"/>
    </row>
    <row r="156" spans="1:15" ht="31.5" outlineLevel="3" x14ac:dyDescent="0.2">
      <c r="A156" s="5" t="s">
        <v>35</v>
      </c>
      <c r="B156" s="5" t="s">
        <v>122</v>
      </c>
      <c r="C156" s="5" t="s">
        <v>124</v>
      </c>
      <c r="D156" s="5"/>
      <c r="E156" s="19" t="s">
        <v>125</v>
      </c>
      <c r="F156" s="4">
        <f t="shared" ref="F156:N158" si="237">F157</f>
        <v>1218.2</v>
      </c>
      <c r="G156" s="4">
        <f t="shared" si="237"/>
        <v>0</v>
      </c>
      <c r="H156" s="4">
        <f t="shared" si="237"/>
        <v>1218.2</v>
      </c>
      <c r="I156" s="4">
        <f t="shared" ref="I156:I158" si="238">I157</f>
        <v>1218.2</v>
      </c>
      <c r="J156" s="4">
        <f t="shared" si="237"/>
        <v>0</v>
      </c>
      <c r="K156" s="4">
        <f t="shared" si="237"/>
        <v>1218.2</v>
      </c>
      <c r="L156" s="4">
        <f t="shared" ref="L156:L158" si="239">L157</f>
        <v>1096</v>
      </c>
      <c r="M156" s="4">
        <f t="shared" si="237"/>
        <v>0</v>
      </c>
      <c r="N156" s="4">
        <f t="shared" si="237"/>
        <v>1096</v>
      </c>
      <c r="O156" s="126"/>
    </row>
    <row r="157" spans="1:15" ht="47.25" outlineLevel="4" x14ac:dyDescent="0.2">
      <c r="A157" s="5" t="s">
        <v>35</v>
      </c>
      <c r="B157" s="5" t="s">
        <v>122</v>
      </c>
      <c r="C157" s="5" t="s">
        <v>126</v>
      </c>
      <c r="D157" s="5"/>
      <c r="E157" s="19" t="s">
        <v>127</v>
      </c>
      <c r="F157" s="4">
        <f t="shared" si="237"/>
        <v>1218.2</v>
      </c>
      <c r="G157" s="4">
        <f t="shared" si="237"/>
        <v>0</v>
      </c>
      <c r="H157" s="4">
        <f t="shared" si="237"/>
        <v>1218.2</v>
      </c>
      <c r="I157" s="4">
        <f t="shared" si="238"/>
        <v>1218.2</v>
      </c>
      <c r="J157" s="4">
        <f t="shared" si="237"/>
        <v>0</v>
      </c>
      <c r="K157" s="4">
        <f t="shared" si="237"/>
        <v>1218.2</v>
      </c>
      <c r="L157" s="4">
        <f t="shared" si="239"/>
        <v>1096</v>
      </c>
      <c r="M157" s="4">
        <f t="shared" si="237"/>
        <v>0</v>
      </c>
      <c r="N157" s="4">
        <f t="shared" si="237"/>
        <v>1096</v>
      </c>
      <c r="O157" s="126"/>
    </row>
    <row r="158" spans="1:15" ht="31.5" outlineLevel="5" x14ac:dyDescent="0.2">
      <c r="A158" s="5" t="s">
        <v>35</v>
      </c>
      <c r="B158" s="5" t="s">
        <v>122</v>
      </c>
      <c r="C158" s="5" t="s">
        <v>128</v>
      </c>
      <c r="D158" s="5"/>
      <c r="E158" s="19" t="s">
        <v>129</v>
      </c>
      <c r="F158" s="4">
        <f>F159</f>
        <v>1218.2</v>
      </c>
      <c r="G158" s="4">
        <f t="shared" si="237"/>
        <v>0</v>
      </c>
      <c r="H158" s="4">
        <f t="shared" si="237"/>
        <v>1218.2</v>
      </c>
      <c r="I158" s="4">
        <f t="shared" si="238"/>
        <v>1218.2</v>
      </c>
      <c r="J158" s="4">
        <f t="shared" si="237"/>
        <v>0</v>
      </c>
      <c r="K158" s="4">
        <f t="shared" si="237"/>
        <v>1218.2</v>
      </c>
      <c r="L158" s="4">
        <f t="shared" si="239"/>
        <v>1096</v>
      </c>
      <c r="M158" s="4">
        <f t="shared" si="237"/>
        <v>0</v>
      </c>
      <c r="N158" s="4">
        <f t="shared" si="237"/>
        <v>1096</v>
      </c>
      <c r="O158" s="126"/>
    </row>
    <row r="159" spans="1:15" ht="31.5" outlineLevel="7" x14ac:dyDescent="0.2">
      <c r="A159" s="10" t="s">
        <v>35</v>
      </c>
      <c r="B159" s="10" t="s">
        <v>122</v>
      </c>
      <c r="C159" s="10" t="s">
        <v>128</v>
      </c>
      <c r="D159" s="10" t="s">
        <v>11</v>
      </c>
      <c r="E159" s="15" t="s">
        <v>12</v>
      </c>
      <c r="F159" s="7">
        <v>1218.2</v>
      </c>
      <c r="G159" s="7"/>
      <c r="H159" s="7">
        <f>SUM(F159:G159)</f>
        <v>1218.2</v>
      </c>
      <c r="I159" s="7">
        <v>1218.2</v>
      </c>
      <c r="J159" s="7"/>
      <c r="K159" s="7">
        <f>SUM(I159:J159)</f>
        <v>1218.2</v>
      </c>
      <c r="L159" s="7">
        <v>1096</v>
      </c>
      <c r="M159" s="7"/>
      <c r="N159" s="7">
        <f>SUM(L159:M159)</f>
        <v>1096</v>
      </c>
      <c r="O159" s="126"/>
    </row>
    <row r="160" spans="1:15" ht="47.25" outlineLevel="3" x14ac:dyDescent="0.2">
      <c r="A160" s="5" t="s">
        <v>35</v>
      </c>
      <c r="B160" s="5" t="s">
        <v>122</v>
      </c>
      <c r="C160" s="5" t="s">
        <v>130</v>
      </c>
      <c r="D160" s="5"/>
      <c r="E160" s="19" t="s">
        <v>131</v>
      </c>
      <c r="F160" s="4">
        <f t="shared" ref="F160:N161" si="240">F161</f>
        <v>14604.7</v>
      </c>
      <c r="G160" s="4">
        <f t="shared" si="240"/>
        <v>0</v>
      </c>
      <c r="H160" s="4">
        <f t="shared" si="240"/>
        <v>14604.7</v>
      </c>
      <c r="I160" s="4">
        <f t="shared" ref="I160:I161" si="241">I161</f>
        <v>13858.5</v>
      </c>
      <c r="J160" s="4">
        <f t="shared" si="240"/>
        <v>0</v>
      </c>
      <c r="K160" s="4">
        <f t="shared" si="240"/>
        <v>13858.5</v>
      </c>
      <c r="L160" s="4">
        <f t="shared" ref="L160:L161" si="242">L161</f>
        <v>12534.1</v>
      </c>
      <c r="M160" s="4">
        <f t="shared" si="240"/>
        <v>0</v>
      </c>
      <c r="N160" s="4">
        <f t="shared" si="240"/>
        <v>12534.1</v>
      </c>
      <c r="O160" s="126"/>
    </row>
    <row r="161" spans="1:15" ht="31.5" outlineLevel="4" x14ac:dyDescent="0.2">
      <c r="A161" s="5" t="s">
        <v>35</v>
      </c>
      <c r="B161" s="5" t="s">
        <v>122</v>
      </c>
      <c r="C161" s="5" t="s">
        <v>132</v>
      </c>
      <c r="D161" s="5"/>
      <c r="E161" s="19" t="s">
        <v>57</v>
      </c>
      <c r="F161" s="4">
        <f t="shared" si="240"/>
        <v>14604.7</v>
      </c>
      <c r="G161" s="4">
        <f t="shared" si="240"/>
        <v>0</v>
      </c>
      <c r="H161" s="4">
        <f t="shared" si="240"/>
        <v>14604.7</v>
      </c>
      <c r="I161" s="4">
        <f t="shared" si="241"/>
        <v>13858.5</v>
      </c>
      <c r="J161" s="4">
        <f t="shared" si="240"/>
        <v>0</v>
      </c>
      <c r="K161" s="4">
        <f t="shared" si="240"/>
        <v>13858.5</v>
      </c>
      <c r="L161" s="4">
        <f t="shared" si="242"/>
        <v>12534.1</v>
      </c>
      <c r="M161" s="4">
        <f t="shared" si="240"/>
        <v>0</v>
      </c>
      <c r="N161" s="4">
        <f t="shared" si="240"/>
        <v>12534.1</v>
      </c>
      <c r="O161" s="126"/>
    </row>
    <row r="162" spans="1:15" ht="15.75" outlineLevel="5" x14ac:dyDescent="0.2">
      <c r="A162" s="5" t="s">
        <v>35</v>
      </c>
      <c r="B162" s="5" t="s">
        <v>122</v>
      </c>
      <c r="C162" s="5" t="s">
        <v>133</v>
      </c>
      <c r="D162" s="5"/>
      <c r="E162" s="19" t="s">
        <v>134</v>
      </c>
      <c r="F162" s="4">
        <f>F163+F164+F165</f>
        <v>14604.7</v>
      </c>
      <c r="G162" s="4">
        <f t="shared" ref="G162:H162" si="243">G163+G164+G165</f>
        <v>0</v>
      </c>
      <c r="H162" s="4">
        <f t="shared" si="243"/>
        <v>14604.7</v>
      </c>
      <c r="I162" s="4">
        <f t="shared" ref="I162:L162" si="244">I163+I164+I165</f>
        <v>13858.5</v>
      </c>
      <c r="J162" s="4">
        <f t="shared" ref="J162" si="245">J163+J164+J165</f>
        <v>0</v>
      </c>
      <c r="K162" s="4">
        <f t="shared" ref="K162" si="246">K163+K164+K165</f>
        <v>13858.5</v>
      </c>
      <c r="L162" s="4">
        <f t="shared" si="244"/>
        <v>12534.1</v>
      </c>
      <c r="M162" s="4">
        <f t="shared" ref="M162" si="247">M163+M164+M165</f>
        <v>0</v>
      </c>
      <c r="N162" s="4">
        <f t="shared" ref="N162" si="248">N163+N164+N165</f>
        <v>12534.1</v>
      </c>
      <c r="O162" s="126"/>
    </row>
    <row r="163" spans="1:15" ht="47.25" outlineLevel="7" x14ac:dyDescent="0.2">
      <c r="A163" s="10" t="s">
        <v>35</v>
      </c>
      <c r="B163" s="10" t="s">
        <v>122</v>
      </c>
      <c r="C163" s="10" t="s">
        <v>133</v>
      </c>
      <c r="D163" s="10" t="s">
        <v>8</v>
      </c>
      <c r="E163" s="15" t="s">
        <v>9</v>
      </c>
      <c r="F163" s="7">
        <v>13424.4</v>
      </c>
      <c r="G163" s="7"/>
      <c r="H163" s="7">
        <f t="shared" ref="H163:H165" si="249">SUM(F163:G163)</f>
        <v>13424.4</v>
      </c>
      <c r="I163" s="7">
        <v>12794.4</v>
      </c>
      <c r="J163" s="7"/>
      <c r="K163" s="7">
        <f t="shared" ref="K163:K165" si="250">SUM(I163:J163)</f>
        <v>12794.4</v>
      </c>
      <c r="L163" s="7">
        <v>11470</v>
      </c>
      <c r="M163" s="7"/>
      <c r="N163" s="7">
        <f t="shared" ref="N163:N165" si="251">SUM(L163:M163)</f>
        <v>11470</v>
      </c>
      <c r="O163" s="126"/>
    </row>
    <row r="164" spans="1:15" ht="31.5" outlineLevel="7" x14ac:dyDescent="0.2">
      <c r="A164" s="10" t="s">
        <v>35</v>
      </c>
      <c r="B164" s="10" t="s">
        <v>122</v>
      </c>
      <c r="C164" s="10" t="s">
        <v>133</v>
      </c>
      <c r="D164" s="10" t="s">
        <v>11</v>
      </c>
      <c r="E164" s="15" t="s">
        <v>12</v>
      </c>
      <c r="F164" s="7">
        <v>1171.2</v>
      </c>
      <c r="G164" s="7"/>
      <c r="H164" s="7">
        <f t="shared" si="249"/>
        <v>1171.2</v>
      </c>
      <c r="I164" s="7">
        <v>1055</v>
      </c>
      <c r="J164" s="7"/>
      <c r="K164" s="7">
        <f t="shared" si="250"/>
        <v>1055</v>
      </c>
      <c r="L164" s="7">
        <v>1055</v>
      </c>
      <c r="M164" s="7"/>
      <c r="N164" s="7">
        <f t="shared" si="251"/>
        <v>1055</v>
      </c>
      <c r="O164" s="126"/>
    </row>
    <row r="165" spans="1:15" ht="15.75" outlineLevel="7" x14ac:dyDescent="0.2">
      <c r="A165" s="10" t="s">
        <v>35</v>
      </c>
      <c r="B165" s="10" t="s">
        <v>122</v>
      </c>
      <c r="C165" s="10" t="s">
        <v>133</v>
      </c>
      <c r="D165" s="10" t="s">
        <v>27</v>
      </c>
      <c r="E165" s="15" t="s">
        <v>28</v>
      </c>
      <c r="F165" s="7">
        <v>9.1</v>
      </c>
      <c r="G165" s="7"/>
      <c r="H165" s="7">
        <f t="shared" si="249"/>
        <v>9.1</v>
      </c>
      <c r="I165" s="7">
        <v>9.1</v>
      </c>
      <c r="J165" s="7"/>
      <c r="K165" s="7">
        <f t="shared" si="250"/>
        <v>9.1</v>
      </c>
      <c r="L165" s="7">
        <v>9.1</v>
      </c>
      <c r="M165" s="7"/>
      <c r="N165" s="7">
        <f t="shared" si="251"/>
        <v>9.1</v>
      </c>
      <c r="O165" s="126"/>
    </row>
    <row r="166" spans="1:15" ht="31.5" outlineLevel="1" x14ac:dyDescent="0.2">
      <c r="A166" s="5" t="s">
        <v>35</v>
      </c>
      <c r="B166" s="5" t="s">
        <v>135</v>
      </c>
      <c r="C166" s="5"/>
      <c r="D166" s="5"/>
      <c r="E166" s="19" t="s">
        <v>136</v>
      </c>
      <c r="F166" s="4">
        <f>F167</f>
        <v>20498.3</v>
      </c>
      <c r="G166" s="4">
        <f t="shared" ref="G166:H166" si="252">G167</f>
        <v>0</v>
      </c>
      <c r="H166" s="4">
        <f t="shared" si="252"/>
        <v>20498.3</v>
      </c>
      <c r="I166" s="4">
        <f t="shared" ref="I166:L166" si="253">I167</f>
        <v>19916.099999999999</v>
      </c>
      <c r="J166" s="4">
        <f t="shared" ref="J166" si="254">J167</f>
        <v>0</v>
      </c>
      <c r="K166" s="4">
        <f t="shared" ref="K166" si="255">K167</f>
        <v>19916.099999999999</v>
      </c>
      <c r="L166" s="4">
        <f t="shared" si="253"/>
        <v>18053.599999999999</v>
      </c>
      <c r="M166" s="4">
        <f t="shared" ref="M166" si="256">M167</f>
        <v>0</v>
      </c>
      <c r="N166" s="4">
        <f t="shared" ref="N166" si="257">N167</f>
        <v>18053.599999999999</v>
      </c>
      <c r="O166" s="126"/>
    </row>
    <row r="167" spans="1:15" ht="47.25" outlineLevel="2" x14ac:dyDescent="0.2">
      <c r="A167" s="5" t="s">
        <v>35</v>
      </c>
      <c r="B167" s="5" t="s">
        <v>135</v>
      </c>
      <c r="C167" s="5" t="s">
        <v>76</v>
      </c>
      <c r="D167" s="5"/>
      <c r="E167" s="19" t="s">
        <v>77</v>
      </c>
      <c r="F167" s="4">
        <f>F168+F175</f>
        <v>20498.3</v>
      </c>
      <c r="G167" s="4">
        <f t="shared" ref="G167:H167" si="258">G168+G175</f>
        <v>0</v>
      </c>
      <c r="H167" s="4">
        <f t="shared" si="258"/>
        <v>20498.3</v>
      </c>
      <c r="I167" s="4">
        <f>I168+I175</f>
        <v>19916.099999999999</v>
      </c>
      <c r="J167" s="4">
        <f t="shared" ref="J167" si="259">J168+J175</f>
        <v>0</v>
      </c>
      <c r="K167" s="4">
        <f t="shared" ref="K167" si="260">K168+K175</f>
        <v>19916.099999999999</v>
      </c>
      <c r="L167" s="4">
        <f>L168+L175</f>
        <v>18053.599999999999</v>
      </c>
      <c r="M167" s="4">
        <f t="shared" ref="M167" si="261">M168+M175</f>
        <v>0</v>
      </c>
      <c r="N167" s="4">
        <f t="shared" ref="N167" si="262">N168+N175</f>
        <v>18053.599999999999</v>
      </c>
      <c r="O167" s="126"/>
    </row>
    <row r="168" spans="1:15" ht="31.5" outlineLevel="3" x14ac:dyDescent="0.2">
      <c r="A168" s="5" t="s">
        <v>35</v>
      </c>
      <c r="B168" s="5" t="s">
        <v>135</v>
      </c>
      <c r="C168" s="5" t="s">
        <v>124</v>
      </c>
      <c r="D168" s="5"/>
      <c r="E168" s="19" t="s">
        <v>125</v>
      </c>
      <c r="F168" s="4">
        <f>F169</f>
        <v>12329.499999999998</v>
      </c>
      <c r="G168" s="4">
        <f t="shared" ref="G168:H168" si="263">G169</f>
        <v>0</v>
      </c>
      <c r="H168" s="4">
        <f t="shared" si="263"/>
        <v>12329.499999999998</v>
      </c>
      <c r="I168" s="4">
        <f t="shared" ref="I168:L168" si="264">I169</f>
        <v>12198.199999999999</v>
      </c>
      <c r="J168" s="4">
        <f t="shared" ref="J168" si="265">J169</f>
        <v>0</v>
      </c>
      <c r="K168" s="4">
        <f t="shared" ref="K168" si="266">K169</f>
        <v>12198.199999999999</v>
      </c>
      <c r="L168" s="4">
        <f t="shared" si="264"/>
        <v>11032.8</v>
      </c>
      <c r="M168" s="4">
        <f t="shared" ref="M168" si="267">M169</f>
        <v>0</v>
      </c>
      <c r="N168" s="4">
        <f t="shared" ref="N168" si="268">N169</f>
        <v>11032.8</v>
      </c>
      <c r="O168" s="126"/>
    </row>
    <row r="169" spans="1:15" ht="31.5" outlineLevel="4" x14ac:dyDescent="0.2">
      <c r="A169" s="5" t="s">
        <v>35</v>
      </c>
      <c r="B169" s="5" t="s">
        <v>135</v>
      </c>
      <c r="C169" s="5" t="s">
        <v>137</v>
      </c>
      <c r="D169" s="5"/>
      <c r="E169" s="19" t="s">
        <v>138</v>
      </c>
      <c r="F169" s="4">
        <f>F170+F173</f>
        <v>12329.499999999998</v>
      </c>
      <c r="G169" s="4">
        <f t="shared" ref="G169:H169" si="269">G170+G173</f>
        <v>0</v>
      </c>
      <c r="H169" s="4">
        <f t="shared" si="269"/>
        <v>12329.499999999998</v>
      </c>
      <c r="I169" s="4">
        <f t="shared" ref="I169:L169" si="270">I170+I173</f>
        <v>12198.199999999999</v>
      </c>
      <c r="J169" s="4">
        <f t="shared" ref="J169" si="271">J170+J173</f>
        <v>0</v>
      </c>
      <c r="K169" s="4">
        <f t="shared" ref="K169" si="272">K170+K173</f>
        <v>12198.199999999999</v>
      </c>
      <c r="L169" s="4">
        <f t="shared" si="270"/>
        <v>11032.8</v>
      </c>
      <c r="M169" s="4">
        <f t="shared" ref="M169" si="273">M170+M173</f>
        <v>0</v>
      </c>
      <c r="N169" s="4">
        <f t="shared" ref="N169" si="274">N170+N173</f>
        <v>11032.8</v>
      </c>
      <c r="O169" s="126"/>
    </row>
    <row r="170" spans="1:15" ht="31.5" outlineLevel="5" x14ac:dyDescent="0.2">
      <c r="A170" s="5" t="s">
        <v>35</v>
      </c>
      <c r="B170" s="5" t="s">
        <v>135</v>
      </c>
      <c r="C170" s="5" t="s">
        <v>139</v>
      </c>
      <c r="D170" s="5"/>
      <c r="E170" s="19" t="s">
        <v>140</v>
      </c>
      <c r="F170" s="4">
        <f>F171+F172</f>
        <v>10988.199999999999</v>
      </c>
      <c r="G170" s="4">
        <f t="shared" ref="G170:H170" si="275">G171+G172</f>
        <v>0</v>
      </c>
      <c r="H170" s="4">
        <f t="shared" si="275"/>
        <v>10988.199999999999</v>
      </c>
      <c r="I170" s="4">
        <f t="shared" ref="I170" si="276">I171+I172</f>
        <v>10988.199999999999</v>
      </c>
      <c r="J170" s="4">
        <f t="shared" ref="J170" si="277">J171+J172</f>
        <v>0</v>
      </c>
      <c r="K170" s="4">
        <f t="shared" ref="K170" si="278">K171+K172</f>
        <v>10988.199999999999</v>
      </c>
      <c r="L170" s="4">
        <f t="shared" ref="L170" si="279">L171+L172</f>
        <v>9832.7999999999993</v>
      </c>
      <c r="M170" s="4">
        <f t="shared" ref="M170" si="280">M171+M172</f>
        <v>0</v>
      </c>
      <c r="N170" s="4">
        <f t="shared" ref="N170" si="281">N171+N172</f>
        <v>9832.7999999999993</v>
      </c>
      <c r="O170" s="126"/>
    </row>
    <row r="171" spans="1:15" ht="31.5" outlineLevel="7" x14ac:dyDescent="0.2">
      <c r="A171" s="10" t="s">
        <v>35</v>
      </c>
      <c r="B171" s="10" t="s">
        <v>135</v>
      </c>
      <c r="C171" s="10" t="s">
        <v>139</v>
      </c>
      <c r="D171" s="10" t="s">
        <v>11</v>
      </c>
      <c r="E171" s="15" t="s">
        <v>12</v>
      </c>
      <c r="F171" s="7">
        <v>32.799999999999997</v>
      </c>
      <c r="G171" s="7"/>
      <c r="H171" s="7">
        <f t="shared" ref="H171:H172" si="282">SUM(F171:G171)</f>
        <v>32.799999999999997</v>
      </c>
      <c r="I171" s="7">
        <v>32.799999999999997</v>
      </c>
      <c r="J171" s="7"/>
      <c r="K171" s="7">
        <f t="shared" ref="K171:K172" si="283">SUM(I171:J171)</f>
        <v>32.799999999999997</v>
      </c>
      <c r="L171" s="7">
        <v>32.799999999999997</v>
      </c>
      <c r="M171" s="7"/>
      <c r="N171" s="7">
        <f t="shared" ref="N171:N172" si="284">SUM(L171:M171)</f>
        <v>32.799999999999997</v>
      </c>
      <c r="O171" s="126"/>
    </row>
    <row r="172" spans="1:15" ht="31.5" outlineLevel="7" x14ac:dyDescent="0.2">
      <c r="A172" s="10" t="s">
        <v>35</v>
      </c>
      <c r="B172" s="10" t="s">
        <v>135</v>
      </c>
      <c r="C172" s="10" t="s">
        <v>139</v>
      </c>
      <c r="D172" s="10" t="s">
        <v>92</v>
      </c>
      <c r="E172" s="15" t="s">
        <v>93</v>
      </c>
      <c r="F172" s="7">
        <v>10955.4</v>
      </c>
      <c r="G172" s="7"/>
      <c r="H172" s="7">
        <f t="shared" si="282"/>
        <v>10955.4</v>
      </c>
      <c r="I172" s="7">
        <v>10955.4</v>
      </c>
      <c r="J172" s="7"/>
      <c r="K172" s="7">
        <f t="shared" si="283"/>
        <v>10955.4</v>
      </c>
      <c r="L172" s="7">
        <v>9800</v>
      </c>
      <c r="M172" s="7"/>
      <c r="N172" s="7">
        <f t="shared" si="284"/>
        <v>9800</v>
      </c>
      <c r="O172" s="126"/>
    </row>
    <row r="173" spans="1:15" ht="20.25" customHeight="1" outlineLevel="5" x14ac:dyDescent="0.2">
      <c r="A173" s="5" t="s">
        <v>35</v>
      </c>
      <c r="B173" s="5" t="s">
        <v>135</v>
      </c>
      <c r="C173" s="5" t="s">
        <v>141</v>
      </c>
      <c r="D173" s="5"/>
      <c r="E173" s="19" t="s">
        <v>142</v>
      </c>
      <c r="F173" s="4">
        <f>F174</f>
        <v>1341.3</v>
      </c>
      <c r="G173" s="4">
        <f t="shared" ref="G173:H173" si="285">G174</f>
        <v>0</v>
      </c>
      <c r="H173" s="4">
        <f t="shared" si="285"/>
        <v>1341.3</v>
      </c>
      <c r="I173" s="4">
        <f t="shared" ref="I173:L173" si="286">I174</f>
        <v>1210</v>
      </c>
      <c r="J173" s="4">
        <f t="shared" ref="J173" si="287">J174</f>
        <v>0</v>
      </c>
      <c r="K173" s="4">
        <f t="shared" ref="K173" si="288">K174</f>
        <v>1210</v>
      </c>
      <c r="L173" s="4">
        <f t="shared" si="286"/>
        <v>1200</v>
      </c>
      <c r="M173" s="4">
        <f t="shared" ref="M173" si="289">M174</f>
        <v>0</v>
      </c>
      <c r="N173" s="4">
        <f t="shared" ref="N173" si="290">N174</f>
        <v>1200</v>
      </c>
      <c r="O173" s="126"/>
    </row>
    <row r="174" spans="1:15" ht="31.5" outlineLevel="7" x14ac:dyDescent="0.2">
      <c r="A174" s="10" t="s">
        <v>35</v>
      </c>
      <c r="B174" s="10" t="s">
        <v>135</v>
      </c>
      <c r="C174" s="10" t="s">
        <v>141</v>
      </c>
      <c r="D174" s="10" t="s">
        <v>92</v>
      </c>
      <c r="E174" s="15" t="s">
        <v>93</v>
      </c>
      <c r="F174" s="7">
        <v>1341.3</v>
      </c>
      <c r="G174" s="7"/>
      <c r="H174" s="7">
        <f>SUM(F174:G174)</f>
        <v>1341.3</v>
      </c>
      <c r="I174" s="7">
        <v>1210</v>
      </c>
      <c r="J174" s="7"/>
      <c r="K174" s="7">
        <f>SUM(I174:J174)</f>
        <v>1210</v>
      </c>
      <c r="L174" s="7">
        <v>1200</v>
      </c>
      <c r="M174" s="7"/>
      <c r="N174" s="7">
        <f>SUM(L174:M174)</f>
        <v>1200</v>
      </c>
      <c r="O174" s="126"/>
    </row>
    <row r="175" spans="1:15" ht="47.25" outlineLevel="3" x14ac:dyDescent="0.2">
      <c r="A175" s="5" t="s">
        <v>35</v>
      </c>
      <c r="B175" s="5" t="s">
        <v>135</v>
      </c>
      <c r="C175" s="5" t="s">
        <v>130</v>
      </c>
      <c r="D175" s="5"/>
      <c r="E175" s="19" t="s">
        <v>131</v>
      </c>
      <c r="F175" s="4">
        <f t="shared" ref="F175:N176" si="291">F176</f>
        <v>8168.8</v>
      </c>
      <c r="G175" s="4">
        <f t="shared" si="291"/>
        <v>0</v>
      </c>
      <c r="H175" s="4">
        <f t="shared" si="291"/>
        <v>8168.8</v>
      </c>
      <c r="I175" s="4">
        <f t="shared" si="291"/>
        <v>7717.9</v>
      </c>
      <c r="J175" s="4">
        <f t="shared" si="291"/>
        <v>0</v>
      </c>
      <c r="K175" s="4">
        <f t="shared" si="291"/>
        <v>7717.9</v>
      </c>
      <c r="L175" s="4">
        <f t="shared" si="291"/>
        <v>7020.7999999999993</v>
      </c>
      <c r="M175" s="4">
        <f t="shared" si="291"/>
        <v>0</v>
      </c>
      <c r="N175" s="4">
        <f t="shared" si="291"/>
        <v>7020.7999999999993</v>
      </c>
      <c r="O175" s="126"/>
    </row>
    <row r="176" spans="1:15" ht="31.5" outlineLevel="4" x14ac:dyDescent="0.2">
      <c r="A176" s="5" t="s">
        <v>35</v>
      </c>
      <c r="B176" s="5" t="s">
        <v>135</v>
      </c>
      <c r="C176" s="5" t="s">
        <v>132</v>
      </c>
      <c r="D176" s="5"/>
      <c r="E176" s="19" t="s">
        <v>57</v>
      </c>
      <c r="F176" s="4">
        <f t="shared" si="291"/>
        <v>8168.8</v>
      </c>
      <c r="G176" s="4">
        <f t="shared" si="291"/>
        <v>0</v>
      </c>
      <c r="H176" s="4">
        <f t="shared" si="291"/>
        <v>8168.8</v>
      </c>
      <c r="I176" s="4">
        <f t="shared" si="291"/>
        <v>7717.9</v>
      </c>
      <c r="J176" s="4">
        <f t="shared" si="291"/>
        <v>0</v>
      </c>
      <c r="K176" s="4">
        <f t="shared" si="291"/>
        <v>7717.9</v>
      </c>
      <c r="L176" s="4">
        <f t="shared" si="291"/>
        <v>7020.7999999999993</v>
      </c>
      <c r="M176" s="4">
        <f t="shared" si="291"/>
        <v>0</v>
      </c>
      <c r="N176" s="4">
        <f t="shared" si="291"/>
        <v>7020.7999999999993</v>
      </c>
      <c r="O176" s="126"/>
    </row>
    <row r="177" spans="1:15" ht="15.75" outlineLevel="5" x14ac:dyDescent="0.2">
      <c r="A177" s="5" t="s">
        <v>35</v>
      </c>
      <c r="B177" s="5" t="s">
        <v>135</v>
      </c>
      <c r="C177" s="5" t="s">
        <v>133</v>
      </c>
      <c r="D177" s="5"/>
      <c r="E177" s="19" t="s">
        <v>134</v>
      </c>
      <c r="F177" s="4">
        <f>F178+F179+F180</f>
        <v>8168.8</v>
      </c>
      <c r="G177" s="4">
        <f t="shared" ref="G177:H177" si="292">G178+G179+G180</f>
        <v>0</v>
      </c>
      <c r="H177" s="4">
        <f t="shared" si="292"/>
        <v>8168.8</v>
      </c>
      <c r="I177" s="4">
        <f t="shared" ref="I177:L177" si="293">I178+I179+I180</f>
        <v>7717.9</v>
      </c>
      <c r="J177" s="4">
        <f t="shared" ref="J177" si="294">J178+J179+J180</f>
        <v>0</v>
      </c>
      <c r="K177" s="4">
        <f t="shared" ref="K177" si="295">K178+K179+K180</f>
        <v>7717.9</v>
      </c>
      <c r="L177" s="4">
        <f t="shared" si="293"/>
        <v>7020.7999999999993</v>
      </c>
      <c r="M177" s="4">
        <f t="shared" ref="M177" si="296">M178+M179+M180</f>
        <v>0</v>
      </c>
      <c r="N177" s="4">
        <f t="shared" ref="N177" si="297">N178+N179+N180</f>
        <v>7020.7999999999993</v>
      </c>
      <c r="O177" s="126"/>
    </row>
    <row r="178" spans="1:15" ht="47.25" outlineLevel="7" x14ac:dyDescent="0.2">
      <c r="A178" s="10" t="s">
        <v>35</v>
      </c>
      <c r="B178" s="10" t="s">
        <v>135</v>
      </c>
      <c r="C178" s="10" t="s">
        <v>133</v>
      </c>
      <c r="D178" s="10" t="s">
        <v>8</v>
      </c>
      <c r="E178" s="15" t="s">
        <v>9</v>
      </c>
      <c r="F178" s="7">
        <v>7341.1</v>
      </c>
      <c r="G178" s="7"/>
      <c r="H178" s="7">
        <f t="shared" ref="H178:H180" si="298">SUM(F178:G178)</f>
        <v>7341.1</v>
      </c>
      <c r="I178" s="7">
        <v>6972.1</v>
      </c>
      <c r="J178" s="7"/>
      <c r="K178" s="7">
        <f t="shared" ref="K178:K180" si="299">SUM(I178:J178)</f>
        <v>6972.1</v>
      </c>
      <c r="L178" s="7">
        <v>6275</v>
      </c>
      <c r="M178" s="7"/>
      <c r="N178" s="7">
        <f t="shared" ref="N178:N180" si="300">SUM(L178:M178)</f>
        <v>6275</v>
      </c>
      <c r="O178" s="126"/>
    </row>
    <row r="179" spans="1:15" ht="31.5" outlineLevel="7" x14ac:dyDescent="0.2">
      <c r="A179" s="10" t="s">
        <v>35</v>
      </c>
      <c r="B179" s="10" t="s">
        <v>135</v>
      </c>
      <c r="C179" s="10" t="s">
        <v>133</v>
      </c>
      <c r="D179" s="10" t="s">
        <v>11</v>
      </c>
      <c r="E179" s="15" t="s">
        <v>12</v>
      </c>
      <c r="F179" s="7">
        <v>819.3</v>
      </c>
      <c r="G179" s="7"/>
      <c r="H179" s="7">
        <f t="shared" si="298"/>
        <v>819.3</v>
      </c>
      <c r="I179" s="7">
        <v>737.4</v>
      </c>
      <c r="J179" s="7"/>
      <c r="K179" s="7">
        <f t="shared" si="299"/>
        <v>737.4</v>
      </c>
      <c r="L179" s="7">
        <v>737.4</v>
      </c>
      <c r="M179" s="7"/>
      <c r="N179" s="7">
        <f t="shared" si="300"/>
        <v>737.4</v>
      </c>
      <c r="O179" s="126"/>
    </row>
    <row r="180" spans="1:15" ht="15.75" outlineLevel="7" x14ac:dyDescent="0.2">
      <c r="A180" s="10" t="s">
        <v>35</v>
      </c>
      <c r="B180" s="10" t="s">
        <v>135</v>
      </c>
      <c r="C180" s="10" t="s">
        <v>133</v>
      </c>
      <c r="D180" s="10" t="s">
        <v>27</v>
      </c>
      <c r="E180" s="15" t="s">
        <v>28</v>
      </c>
      <c r="F180" s="7">
        <v>8.4</v>
      </c>
      <c r="G180" s="7"/>
      <c r="H180" s="7">
        <f t="shared" si="298"/>
        <v>8.4</v>
      </c>
      <c r="I180" s="7">
        <v>8.4</v>
      </c>
      <c r="J180" s="7"/>
      <c r="K180" s="7">
        <f t="shared" si="299"/>
        <v>8.4</v>
      </c>
      <c r="L180" s="7">
        <v>8.4</v>
      </c>
      <c r="M180" s="7"/>
      <c r="N180" s="7">
        <f t="shared" si="300"/>
        <v>8.4</v>
      </c>
      <c r="O180" s="126"/>
    </row>
    <row r="181" spans="1:15" ht="31.5" outlineLevel="1" x14ac:dyDescent="0.2">
      <c r="A181" s="5" t="s">
        <v>35</v>
      </c>
      <c r="B181" s="5" t="s">
        <v>145</v>
      </c>
      <c r="C181" s="5"/>
      <c r="D181" s="5"/>
      <c r="E181" s="19" t="s">
        <v>146</v>
      </c>
      <c r="F181" s="4">
        <f t="shared" ref="F181:N183" si="301">F182</f>
        <v>2821.5</v>
      </c>
      <c r="G181" s="4">
        <f t="shared" si="301"/>
        <v>0</v>
      </c>
      <c r="H181" s="4">
        <f t="shared" si="301"/>
        <v>2821.5</v>
      </c>
      <c r="I181" s="4">
        <f t="shared" si="301"/>
        <v>2601.5</v>
      </c>
      <c r="J181" s="4">
        <f t="shared" si="301"/>
        <v>0</v>
      </c>
      <c r="K181" s="4">
        <f t="shared" si="301"/>
        <v>2601.5</v>
      </c>
      <c r="L181" s="4">
        <f t="shared" si="301"/>
        <v>2821.5</v>
      </c>
      <c r="M181" s="4">
        <f t="shared" si="301"/>
        <v>0</v>
      </c>
      <c r="N181" s="4">
        <f t="shared" si="301"/>
        <v>2821.5</v>
      </c>
      <c r="O181" s="126"/>
    </row>
    <row r="182" spans="1:15" ht="47.25" outlineLevel="2" x14ac:dyDescent="0.2">
      <c r="A182" s="5" t="s">
        <v>35</v>
      </c>
      <c r="B182" s="5" t="s">
        <v>145</v>
      </c>
      <c r="C182" s="5" t="s">
        <v>76</v>
      </c>
      <c r="D182" s="5"/>
      <c r="E182" s="19" t="s">
        <v>77</v>
      </c>
      <c r="F182" s="4">
        <f t="shared" si="301"/>
        <v>2821.5</v>
      </c>
      <c r="G182" s="4">
        <f t="shared" si="301"/>
        <v>0</v>
      </c>
      <c r="H182" s="4">
        <f t="shared" si="301"/>
        <v>2821.5</v>
      </c>
      <c r="I182" s="4">
        <f t="shared" si="301"/>
        <v>2601.5</v>
      </c>
      <c r="J182" s="4">
        <f t="shared" si="301"/>
        <v>0</v>
      </c>
      <c r="K182" s="4">
        <f t="shared" si="301"/>
        <v>2601.5</v>
      </c>
      <c r="L182" s="4">
        <f t="shared" si="301"/>
        <v>2821.5</v>
      </c>
      <c r="M182" s="4">
        <f t="shared" si="301"/>
        <v>0</v>
      </c>
      <c r="N182" s="4">
        <f t="shared" si="301"/>
        <v>2821.5</v>
      </c>
      <c r="O182" s="126"/>
    </row>
    <row r="183" spans="1:15" ht="31.5" outlineLevel="3" x14ac:dyDescent="0.2">
      <c r="A183" s="5" t="s">
        <v>35</v>
      </c>
      <c r="B183" s="5" t="s">
        <v>145</v>
      </c>
      <c r="C183" s="5" t="s">
        <v>78</v>
      </c>
      <c r="D183" s="5"/>
      <c r="E183" s="19" t="s">
        <v>79</v>
      </c>
      <c r="F183" s="4">
        <f t="shared" si="301"/>
        <v>2821.5</v>
      </c>
      <c r="G183" s="4">
        <f t="shared" si="301"/>
        <v>0</v>
      </c>
      <c r="H183" s="4">
        <f t="shared" si="301"/>
        <v>2821.5</v>
      </c>
      <c r="I183" s="4">
        <f t="shared" si="301"/>
        <v>2601.5</v>
      </c>
      <c r="J183" s="4">
        <f t="shared" si="301"/>
        <v>0</v>
      </c>
      <c r="K183" s="4">
        <f t="shared" si="301"/>
        <v>2601.5</v>
      </c>
      <c r="L183" s="4">
        <f t="shared" si="301"/>
        <v>2821.5</v>
      </c>
      <c r="M183" s="4">
        <f t="shared" si="301"/>
        <v>0</v>
      </c>
      <c r="N183" s="4">
        <f t="shared" si="301"/>
        <v>2821.5</v>
      </c>
      <c r="O183" s="126"/>
    </row>
    <row r="184" spans="1:15" ht="31.5" outlineLevel="4" x14ac:dyDescent="0.2">
      <c r="A184" s="5" t="s">
        <v>35</v>
      </c>
      <c r="B184" s="5" t="s">
        <v>145</v>
      </c>
      <c r="C184" s="5" t="s">
        <v>147</v>
      </c>
      <c r="D184" s="5"/>
      <c r="E184" s="19" t="s">
        <v>148</v>
      </c>
      <c r="F184" s="4">
        <f>F185+F187+F189</f>
        <v>2821.5</v>
      </c>
      <c r="G184" s="4">
        <f t="shared" ref="G184:H184" si="302">G185+G187+G189</f>
        <v>0</v>
      </c>
      <c r="H184" s="4">
        <f t="shared" si="302"/>
        <v>2821.5</v>
      </c>
      <c r="I184" s="4">
        <f t="shared" ref="I184:L184" si="303">I185+I187+I189</f>
        <v>2601.5</v>
      </c>
      <c r="J184" s="4">
        <f t="shared" ref="J184" si="304">J185+J187+J189</f>
        <v>0</v>
      </c>
      <c r="K184" s="4">
        <f t="shared" ref="K184" si="305">K185+K187+K189</f>
        <v>2601.5</v>
      </c>
      <c r="L184" s="4">
        <f t="shared" si="303"/>
        <v>2821.5</v>
      </c>
      <c r="M184" s="4">
        <f t="shared" ref="M184" si="306">M185+M187+M189</f>
        <v>0</v>
      </c>
      <c r="N184" s="4">
        <f t="shared" ref="N184" si="307">N185+N187+N189</f>
        <v>2821.5</v>
      </c>
      <c r="O184" s="126"/>
    </row>
    <row r="185" spans="1:15" ht="31.5" outlineLevel="5" x14ac:dyDescent="0.2">
      <c r="A185" s="5" t="s">
        <v>35</v>
      </c>
      <c r="B185" s="5" t="s">
        <v>145</v>
      </c>
      <c r="C185" s="5" t="s">
        <v>149</v>
      </c>
      <c r="D185" s="5"/>
      <c r="E185" s="19" t="s">
        <v>150</v>
      </c>
      <c r="F185" s="4">
        <f t="shared" ref="F185:N185" si="308">F186</f>
        <v>2200</v>
      </c>
      <c r="G185" s="4">
        <f t="shared" si="308"/>
        <v>0</v>
      </c>
      <c r="H185" s="4">
        <f t="shared" si="308"/>
        <v>2200</v>
      </c>
      <c r="I185" s="4">
        <f t="shared" si="308"/>
        <v>1980</v>
      </c>
      <c r="J185" s="4">
        <f t="shared" si="308"/>
        <v>0</v>
      </c>
      <c r="K185" s="4">
        <f t="shared" si="308"/>
        <v>1980</v>
      </c>
      <c r="L185" s="4">
        <f t="shared" si="308"/>
        <v>2200</v>
      </c>
      <c r="M185" s="4">
        <f t="shared" si="308"/>
        <v>0</v>
      </c>
      <c r="N185" s="4">
        <f t="shared" si="308"/>
        <v>2200</v>
      </c>
      <c r="O185" s="126"/>
    </row>
    <row r="186" spans="1:15" ht="31.5" outlineLevel="7" x14ac:dyDescent="0.2">
      <c r="A186" s="10" t="s">
        <v>35</v>
      </c>
      <c r="B186" s="10" t="s">
        <v>145</v>
      </c>
      <c r="C186" s="10" t="s">
        <v>149</v>
      </c>
      <c r="D186" s="10" t="s">
        <v>11</v>
      </c>
      <c r="E186" s="15" t="s">
        <v>12</v>
      </c>
      <c r="F186" s="7">
        <v>2200</v>
      </c>
      <c r="G186" s="7"/>
      <c r="H186" s="7">
        <f>SUM(F186:G186)</f>
        <v>2200</v>
      </c>
      <c r="I186" s="7">
        <v>1980</v>
      </c>
      <c r="J186" s="7"/>
      <c r="K186" s="7">
        <f>SUM(I186:J186)</f>
        <v>1980</v>
      </c>
      <c r="L186" s="7">
        <v>2200</v>
      </c>
      <c r="M186" s="7"/>
      <c r="N186" s="7">
        <f>SUM(L186:M186)</f>
        <v>2200</v>
      </c>
      <c r="O186" s="126"/>
    </row>
    <row r="187" spans="1:15" ht="47.25" outlineLevel="5" x14ac:dyDescent="0.2">
      <c r="A187" s="5" t="s">
        <v>35</v>
      </c>
      <c r="B187" s="5" t="s">
        <v>145</v>
      </c>
      <c r="C187" s="5" t="s">
        <v>151</v>
      </c>
      <c r="D187" s="5"/>
      <c r="E187" s="19" t="s">
        <v>564</v>
      </c>
      <c r="F187" s="4">
        <f t="shared" ref="F187:N189" si="309">F188</f>
        <v>250</v>
      </c>
      <c r="G187" s="4">
        <f t="shared" si="309"/>
        <v>0</v>
      </c>
      <c r="H187" s="4">
        <f t="shared" si="309"/>
        <v>250</v>
      </c>
      <c r="I187" s="4">
        <f t="shared" si="309"/>
        <v>250</v>
      </c>
      <c r="J187" s="4">
        <f t="shared" si="309"/>
        <v>0</v>
      </c>
      <c r="K187" s="4">
        <f t="shared" si="309"/>
        <v>250</v>
      </c>
      <c r="L187" s="4">
        <f t="shared" si="309"/>
        <v>250</v>
      </c>
      <c r="M187" s="4">
        <f t="shared" si="309"/>
        <v>0</v>
      </c>
      <c r="N187" s="4">
        <f t="shared" si="309"/>
        <v>250</v>
      </c>
      <c r="O187" s="126"/>
    </row>
    <row r="188" spans="1:15" ht="52.5" customHeight="1" outlineLevel="7" x14ac:dyDescent="0.2">
      <c r="A188" s="10" t="s">
        <v>35</v>
      </c>
      <c r="B188" s="10" t="s">
        <v>145</v>
      </c>
      <c r="C188" s="10" t="s">
        <v>151</v>
      </c>
      <c r="D188" s="10" t="s">
        <v>8</v>
      </c>
      <c r="E188" s="15" t="s">
        <v>9</v>
      </c>
      <c r="F188" s="7">
        <v>250</v>
      </c>
      <c r="G188" s="7"/>
      <c r="H188" s="7">
        <f>SUM(F188:G188)</f>
        <v>250</v>
      </c>
      <c r="I188" s="7">
        <v>250</v>
      </c>
      <c r="J188" s="7"/>
      <c r="K188" s="7">
        <f>SUM(I188:J188)</f>
        <v>250</v>
      </c>
      <c r="L188" s="7">
        <v>250</v>
      </c>
      <c r="M188" s="7"/>
      <c r="N188" s="7">
        <f>SUM(L188:M188)</f>
        <v>250</v>
      </c>
      <c r="O188" s="126"/>
    </row>
    <row r="189" spans="1:15" s="160" customFormat="1" ht="47.25" outlineLevel="5" x14ac:dyDescent="0.2">
      <c r="A189" s="5" t="s">
        <v>35</v>
      </c>
      <c r="B189" s="5" t="s">
        <v>145</v>
      </c>
      <c r="C189" s="5" t="s">
        <v>151</v>
      </c>
      <c r="D189" s="5"/>
      <c r="E189" s="19" t="s">
        <v>578</v>
      </c>
      <c r="F189" s="4">
        <f t="shared" si="309"/>
        <v>371.5</v>
      </c>
      <c r="G189" s="4">
        <f t="shared" si="309"/>
        <v>0</v>
      </c>
      <c r="H189" s="4">
        <f t="shared" si="309"/>
        <v>371.5</v>
      </c>
      <c r="I189" s="4">
        <f t="shared" si="309"/>
        <v>371.5</v>
      </c>
      <c r="J189" s="4">
        <f t="shared" si="309"/>
        <v>0</v>
      </c>
      <c r="K189" s="4">
        <f t="shared" si="309"/>
        <v>371.5</v>
      </c>
      <c r="L189" s="4">
        <f t="shared" si="309"/>
        <v>371.5</v>
      </c>
      <c r="M189" s="4">
        <f t="shared" si="309"/>
        <v>0</v>
      </c>
      <c r="N189" s="4">
        <f t="shared" si="309"/>
        <v>371.5</v>
      </c>
      <c r="O189" s="126"/>
    </row>
    <row r="190" spans="1:15" s="160" customFormat="1" ht="47.25" outlineLevel="7" x14ac:dyDescent="0.2">
      <c r="A190" s="10" t="s">
        <v>35</v>
      </c>
      <c r="B190" s="10" t="s">
        <v>145</v>
      </c>
      <c r="C190" s="10" t="s">
        <v>151</v>
      </c>
      <c r="D190" s="10" t="s">
        <v>8</v>
      </c>
      <c r="E190" s="15" t="s">
        <v>9</v>
      </c>
      <c r="F190" s="7">
        <v>371.5</v>
      </c>
      <c r="G190" s="7"/>
      <c r="H190" s="7">
        <f>SUM(F190:G190)</f>
        <v>371.5</v>
      </c>
      <c r="I190" s="7">
        <v>371.5</v>
      </c>
      <c r="J190" s="7"/>
      <c r="K190" s="7">
        <f>SUM(I190:J190)</f>
        <v>371.5</v>
      </c>
      <c r="L190" s="7">
        <v>371.5</v>
      </c>
      <c r="M190" s="7"/>
      <c r="N190" s="7">
        <f>SUM(L190:M190)</f>
        <v>371.5</v>
      </c>
      <c r="O190" s="126"/>
    </row>
    <row r="191" spans="1:15" ht="15.75" outlineLevel="7" x14ac:dyDescent="0.2">
      <c r="A191" s="5" t="s">
        <v>35</v>
      </c>
      <c r="B191" s="5" t="s">
        <v>565</v>
      </c>
      <c r="C191" s="10"/>
      <c r="D191" s="10"/>
      <c r="E191" s="11" t="s">
        <v>546</v>
      </c>
      <c r="F191" s="4">
        <f>F192+F215+F226+F232+F243</f>
        <v>268797.88399999996</v>
      </c>
      <c r="G191" s="4">
        <f t="shared" ref="G191:H191" si="310">G192+G215+G226+G232+G243</f>
        <v>1350</v>
      </c>
      <c r="H191" s="4">
        <f t="shared" si="310"/>
        <v>270147.88399999996</v>
      </c>
      <c r="I191" s="4">
        <f>I192+I215+I226+I232+I243</f>
        <v>243754.3</v>
      </c>
      <c r="J191" s="4">
        <f t="shared" ref="J191" si="311">J192+J215+J226+J232+J243</f>
        <v>0</v>
      </c>
      <c r="K191" s="4">
        <f t="shared" ref="K191" si="312">K192+K215+K226+K232+K243</f>
        <v>243754.3</v>
      </c>
      <c r="L191" s="4">
        <f>L192+L215+L226+L232+L243</f>
        <v>235594</v>
      </c>
      <c r="M191" s="4">
        <f t="shared" ref="M191" si="313">M192+M215+M226+M232+M243</f>
        <v>0</v>
      </c>
      <c r="N191" s="4">
        <f t="shared" ref="N191" si="314">N192+N215+N226+N232+N243</f>
        <v>235594</v>
      </c>
      <c r="O191" s="126"/>
    </row>
    <row r="192" spans="1:15" ht="15.75" outlineLevel="1" x14ac:dyDescent="0.2">
      <c r="A192" s="5" t="s">
        <v>35</v>
      </c>
      <c r="B192" s="5" t="s">
        <v>152</v>
      </c>
      <c r="C192" s="5"/>
      <c r="D192" s="5"/>
      <c r="E192" s="19" t="s">
        <v>153</v>
      </c>
      <c r="F192" s="4">
        <f>F193+F200+F208</f>
        <v>6565.9840000000004</v>
      </c>
      <c r="G192" s="4">
        <f t="shared" ref="G192:H192" si="315">G193+G200+G208</f>
        <v>1850</v>
      </c>
      <c r="H192" s="4">
        <f t="shared" si="315"/>
        <v>8415.9840000000004</v>
      </c>
      <c r="I192" s="4">
        <f>I193+I200+I208</f>
        <v>6405.1</v>
      </c>
      <c r="J192" s="4">
        <f t="shared" ref="J192" si="316">J193+J200+J208</f>
        <v>600</v>
      </c>
      <c r="K192" s="4">
        <f t="shared" ref="K192" si="317">K193+K200+K208</f>
        <v>7005.1</v>
      </c>
      <c r="L192" s="4">
        <f>L193+L200+L208</f>
        <v>3205.1</v>
      </c>
      <c r="M192" s="4">
        <f t="shared" ref="M192" si="318">M193+M200+M208</f>
        <v>600</v>
      </c>
      <c r="N192" s="4">
        <f t="shared" ref="N192" si="319">N193+N200+N208</f>
        <v>3805.1</v>
      </c>
      <c r="O192" s="126"/>
    </row>
    <row r="193" spans="1:15" ht="47.25" outlineLevel="2" x14ac:dyDescent="0.2">
      <c r="A193" s="5" t="s">
        <v>35</v>
      </c>
      <c r="B193" s="5" t="s">
        <v>152</v>
      </c>
      <c r="C193" s="5" t="s">
        <v>76</v>
      </c>
      <c r="D193" s="5"/>
      <c r="E193" s="19" t="s">
        <v>77</v>
      </c>
      <c r="F193" s="4">
        <f t="shared" ref="F193:N194" si="320">F194</f>
        <v>2526.5</v>
      </c>
      <c r="G193" s="4">
        <f t="shared" si="320"/>
        <v>0</v>
      </c>
      <c r="H193" s="4">
        <f t="shared" si="320"/>
        <v>2526.5</v>
      </c>
      <c r="I193" s="4">
        <f t="shared" si="320"/>
        <v>2530.1</v>
      </c>
      <c r="J193" s="4">
        <f t="shared" si="320"/>
        <v>0</v>
      </c>
      <c r="K193" s="4">
        <f t="shared" si="320"/>
        <v>2530.1</v>
      </c>
      <c r="L193" s="4">
        <f t="shared" si="320"/>
        <v>2530.1</v>
      </c>
      <c r="M193" s="4">
        <f t="shared" si="320"/>
        <v>0</v>
      </c>
      <c r="N193" s="4">
        <f t="shared" si="320"/>
        <v>2530.1</v>
      </c>
      <c r="O193" s="126"/>
    </row>
    <row r="194" spans="1:15" ht="31.5" outlineLevel="3" x14ac:dyDescent="0.2">
      <c r="A194" s="5" t="s">
        <v>35</v>
      </c>
      <c r="B194" s="5" t="s">
        <v>152</v>
      </c>
      <c r="C194" s="5" t="s">
        <v>78</v>
      </c>
      <c r="D194" s="5"/>
      <c r="E194" s="19" t="s">
        <v>79</v>
      </c>
      <c r="F194" s="4">
        <f t="shared" si="320"/>
        <v>2526.5</v>
      </c>
      <c r="G194" s="4">
        <f t="shared" si="320"/>
        <v>0</v>
      </c>
      <c r="H194" s="4">
        <f t="shared" si="320"/>
        <v>2526.5</v>
      </c>
      <c r="I194" s="4">
        <f t="shared" si="320"/>
        <v>2530.1</v>
      </c>
      <c r="J194" s="4">
        <f t="shared" si="320"/>
        <v>0</v>
      </c>
      <c r="K194" s="4">
        <f t="shared" si="320"/>
        <v>2530.1</v>
      </c>
      <c r="L194" s="4">
        <f t="shared" si="320"/>
        <v>2530.1</v>
      </c>
      <c r="M194" s="4">
        <f t="shared" si="320"/>
        <v>0</v>
      </c>
      <c r="N194" s="4">
        <f t="shared" si="320"/>
        <v>2530.1</v>
      </c>
      <c r="O194" s="126"/>
    </row>
    <row r="195" spans="1:15" ht="31.5" outlineLevel="4" x14ac:dyDescent="0.2">
      <c r="A195" s="5" t="s">
        <v>35</v>
      </c>
      <c r="B195" s="5" t="s">
        <v>152</v>
      </c>
      <c r="C195" s="5" t="s">
        <v>147</v>
      </c>
      <c r="D195" s="5"/>
      <c r="E195" s="19" t="s">
        <v>148</v>
      </c>
      <c r="F195" s="4">
        <f>F196+F198</f>
        <v>2526.5</v>
      </c>
      <c r="G195" s="4">
        <f t="shared" ref="G195:H195" si="321">G196+G198</f>
        <v>0</v>
      </c>
      <c r="H195" s="4">
        <f t="shared" si="321"/>
        <v>2526.5</v>
      </c>
      <c r="I195" s="4">
        <f t="shared" ref="I195:L195" si="322">I196+I198</f>
        <v>2530.1</v>
      </c>
      <c r="J195" s="4">
        <f t="shared" ref="J195" si="323">J196+J198</f>
        <v>0</v>
      </c>
      <c r="K195" s="4">
        <f t="shared" ref="K195" si="324">K196+K198</f>
        <v>2530.1</v>
      </c>
      <c r="L195" s="4">
        <f t="shared" si="322"/>
        <v>2530.1</v>
      </c>
      <c r="M195" s="4">
        <f t="shared" ref="M195" si="325">M196+M198</f>
        <v>0</v>
      </c>
      <c r="N195" s="4">
        <f t="shared" ref="N195" si="326">N196+N198</f>
        <v>2530.1</v>
      </c>
      <c r="O195" s="126"/>
    </row>
    <row r="196" spans="1:15" s="160" customFormat="1" ht="31.5" outlineLevel="5" x14ac:dyDescent="0.2">
      <c r="A196" s="5" t="s">
        <v>35</v>
      </c>
      <c r="B196" s="5" t="s">
        <v>152</v>
      </c>
      <c r="C196" s="5" t="s">
        <v>154</v>
      </c>
      <c r="D196" s="5"/>
      <c r="E196" s="19" t="s">
        <v>155</v>
      </c>
      <c r="F196" s="4">
        <f t="shared" ref="F196:N196" si="327">F197</f>
        <v>2399.6999999999998</v>
      </c>
      <c r="G196" s="4">
        <f t="shared" si="327"/>
        <v>0</v>
      </c>
      <c r="H196" s="4">
        <f t="shared" si="327"/>
        <v>2399.6999999999998</v>
      </c>
      <c r="I196" s="4">
        <f t="shared" si="327"/>
        <v>2399.6999999999998</v>
      </c>
      <c r="J196" s="4">
        <f t="shared" si="327"/>
        <v>0</v>
      </c>
      <c r="K196" s="4">
        <f t="shared" si="327"/>
        <v>2399.6999999999998</v>
      </c>
      <c r="L196" s="4">
        <f t="shared" si="327"/>
        <v>2399.6999999999998</v>
      </c>
      <c r="M196" s="4">
        <f t="shared" si="327"/>
        <v>0</v>
      </c>
      <c r="N196" s="4">
        <f t="shared" si="327"/>
        <v>2399.6999999999998</v>
      </c>
      <c r="O196" s="126"/>
    </row>
    <row r="197" spans="1:15" s="160" customFormat="1" ht="31.5" outlineLevel="7" x14ac:dyDescent="0.2">
      <c r="A197" s="10" t="s">
        <v>35</v>
      </c>
      <c r="B197" s="10" t="s">
        <v>152</v>
      </c>
      <c r="C197" s="10" t="s">
        <v>154</v>
      </c>
      <c r="D197" s="10" t="s">
        <v>92</v>
      </c>
      <c r="E197" s="15" t="s">
        <v>93</v>
      </c>
      <c r="F197" s="7">
        <v>2399.6999999999998</v>
      </c>
      <c r="G197" s="7"/>
      <c r="H197" s="7">
        <f>SUM(F197:G197)</f>
        <v>2399.6999999999998</v>
      </c>
      <c r="I197" s="7">
        <v>2399.6999999999998</v>
      </c>
      <c r="J197" s="7"/>
      <c r="K197" s="7">
        <f>SUM(I197:J197)</f>
        <v>2399.6999999999998</v>
      </c>
      <c r="L197" s="7">
        <v>2399.6999999999998</v>
      </c>
      <c r="M197" s="7"/>
      <c r="N197" s="7">
        <f>SUM(L197:M197)</f>
        <v>2399.6999999999998</v>
      </c>
      <c r="O197" s="126"/>
    </row>
    <row r="198" spans="1:15" s="160" customFormat="1" ht="47.25" outlineLevel="5" x14ac:dyDescent="0.2">
      <c r="A198" s="5" t="s">
        <v>35</v>
      </c>
      <c r="B198" s="5" t="s">
        <v>152</v>
      </c>
      <c r="C198" s="5" t="s">
        <v>156</v>
      </c>
      <c r="D198" s="5"/>
      <c r="E198" s="19" t="s">
        <v>157</v>
      </c>
      <c r="F198" s="4">
        <f t="shared" ref="F198:N198" si="328">F199</f>
        <v>126.8</v>
      </c>
      <c r="G198" s="4">
        <f t="shared" si="328"/>
        <v>0</v>
      </c>
      <c r="H198" s="4">
        <f t="shared" si="328"/>
        <v>126.8</v>
      </c>
      <c r="I198" s="4">
        <f t="shared" si="328"/>
        <v>130.4</v>
      </c>
      <c r="J198" s="4">
        <f t="shared" si="328"/>
        <v>0</v>
      </c>
      <c r="K198" s="4">
        <f t="shared" si="328"/>
        <v>130.4</v>
      </c>
      <c r="L198" s="4">
        <f t="shared" si="328"/>
        <v>130.4</v>
      </c>
      <c r="M198" s="4">
        <f t="shared" si="328"/>
        <v>0</v>
      </c>
      <c r="N198" s="4">
        <f t="shared" si="328"/>
        <v>130.4</v>
      </c>
      <c r="O198" s="126"/>
    </row>
    <row r="199" spans="1:15" s="160" customFormat="1" ht="31.5" outlineLevel="7" x14ac:dyDescent="0.2">
      <c r="A199" s="10" t="s">
        <v>35</v>
      </c>
      <c r="B199" s="10" t="s">
        <v>152</v>
      </c>
      <c r="C199" s="10" t="s">
        <v>156</v>
      </c>
      <c r="D199" s="10" t="s">
        <v>92</v>
      </c>
      <c r="E199" s="15" t="s">
        <v>93</v>
      </c>
      <c r="F199" s="7">
        <v>126.8</v>
      </c>
      <c r="G199" s="7"/>
      <c r="H199" s="7">
        <f>SUM(F199:G199)</f>
        <v>126.8</v>
      </c>
      <c r="I199" s="7">
        <v>130.4</v>
      </c>
      <c r="J199" s="7"/>
      <c r="K199" s="7">
        <f>SUM(I199:J199)</f>
        <v>130.4</v>
      </c>
      <c r="L199" s="7">
        <v>130.4</v>
      </c>
      <c r="M199" s="7"/>
      <c r="N199" s="7">
        <f>SUM(L199:M199)</f>
        <v>130.4</v>
      </c>
      <c r="O199" s="126"/>
    </row>
    <row r="200" spans="1:15" ht="31.5" outlineLevel="2" x14ac:dyDescent="0.2">
      <c r="A200" s="5" t="s">
        <v>35</v>
      </c>
      <c r="B200" s="5" t="s">
        <v>152</v>
      </c>
      <c r="C200" s="5" t="s">
        <v>158</v>
      </c>
      <c r="D200" s="5"/>
      <c r="E200" s="19" t="s">
        <v>159</v>
      </c>
      <c r="F200" s="4">
        <f>F201</f>
        <v>675</v>
      </c>
      <c r="G200" s="4">
        <f t="shared" ref="G200:H200" si="329">G201</f>
        <v>1850</v>
      </c>
      <c r="H200" s="4">
        <f t="shared" si="329"/>
        <v>2525</v>
      </c>
      <c r="I200" s="4">
        <f t="shared" ref="I200:L200" si="330">I201</f>
        <v>675</v>
      </c>
      <c r="J200" s="4">
        <f t="shared" ref="J200" si="331">J201</f>
        <v>600</v>
      </c>
      <c r="K200" s="4">
        <f t="shared" ref="K200" si="332">K201</f>
        <v>1275</v>
      </c>
      <c r="L200" s="4">
        <f t="shared" si="330"/>
        <v>675</v>
      </c>
      <c r="M200" s="4">
        <f t="shared" ref="M200" si="333">M201</f>
        <v>600</v>
      </c>
      <c r="N200" s="4">
        <f t="shared" ref="N200" si="334">N201</f>
        <v>1275</v>
      </c>
      <c r="O200" s="126"/>
    </row>
    <row r="201" spans="1:15" ht="31.5" outlineLevel="3" x14ac:dyDescent="0.2">
      <c r="A201" s="5" t="s">
        <v>35</v>
      </c>
      <c r="B201" s="5" t="s">
        <v>152</v>
      </c>
      <c r="C201" s="5" t="s">
        <v>160</v>
      </c>
      <c r="D201" s="5"/>
      <c r="E201" s="19" t="s">
        <v>161</v>
      </c>
      <c r="F201" s="4">
        <f>F202+F205</f>
        <v>675</v>
      </c>
      <c r="G201" s="4">
        <f t="shared" ref="G201:H201" si="335">G202+G205</f>
        <v>1850</v>
      </c>
      <c r="H201" s="4">
        <f t="shared" si="335"/>
        <v>2525</v>
      </c>
      <c r="I201" s="4">
        <f>I202+I205</f>
        <v>675</v>
      </c>
      <c r="J201" s="4">
        <f t="shared" ref="J201" si="336">J202+J205</f>
        <v>600</v>
      </c>
      <c r="K201" s="4">
        <f t="shared" ref="K201" si="337">K202+K205</f>
        <v>1275</v>
      </c>
      <c r="L201" s="4">
        <f>L202+L205</f>
        <v>675</v>
      </c>
      <c r="M201" s="4">
        <f t="shared" ref="M201" si="338">M202+M205</f>
        <v>600</v>
      </c>
      <c r="N201" s="4">
        <f t="shared" ref="N201" si="339">N202+N205</f>
        <v>1275</v>
      </c>
      <c r="O201" s="126"/>
    </row>
    <row r="202" spans="1:15" ht="31.5" outlineLevel="4" x14ac:dyDescent="0.2">
      <c r="A202" s="5" t="s">
        <v>35</v>
      </c>
      <c r="B202" s="5" t="s">
        <v>152</v>
      </c>
      <c r="C202" s="5" t="s">
        <v>162</v>
      </c>
      <c r="D202" s="5"/>
      <c r="E202" s="19" t="s">
        <v>163</v>
      </c>
      <c r="F202" s="4">
        <f>F203</f>
        <v>475</v>
      </c>
      <c r="G202" s="4">
        <f t="shared" ref="G202:H202" si="340">G203</f>
        <v>1150</v>
      </c>
      <c r="H202" s="4">
        <f t="shared" si="340"/>
        <v>1625</v>
      </c>
      <c r="I202" s="4">
        <f t="shared" ref="I202:L202" si="341">I203</f>
        <v>475</v>
      </c>
      <c r="J202" s="4">
        <f t="shared" ref="J202" si="342">J203</f>
        <v>0</v>
      </c>
      <c r="K202" s="4">
        <f t="shared" ref="K202" si="343">K203</f>
        <v>475</v>
      </c>
      <c r="L202" s="4">
        <f t="shared" si="341"/>
        <v>475</v>
      </c>
      <c r="M202" s="4">
        <f t="shared" ref="M202" si="344">M203</f>
        <v>0</v>
      </c>
      <c r="N202" s="4">
        <f t="shared" ref="N202" si="345">N203</f>
        <v>475</v>
      </c>
      <c r="O202" s="126"/>
    </row>
    <row r="203" spans="1:15" ht="31.5" outlineLevel="5" x14ac:dyDescent="0.2">
      <c r="A203" s="5" t="s">
        <v>35</v>
      </c>
      <c r="B203" s="5" t="s">
        <v>152</v>
      </c>
      <c r="C203" s="5" t="s">
        <v>164</v>
      </c>
      <c r="D203" s="5"/>
      <c r="E203" s="19" t="s">
        <v>165</v>
      </c>
      <c r="F203" s="4">
        <f t="shared" ref="F203:N203" si="346">F204</f>
        <v>475</v>
      </c>
      <c r="G203" s="4">
        <f t="shared" si="346"/>
        <v>1150</v>
      </c>
      <c r="H203" s="4">
        <f t="shared" si="346"/>
        <v>1625</v>
      </c>
      <c r="I203" s="4">
        <f t="shared" si="346"/>
        <v>475</v>
      </c>
      <c r="J203" s="4">
        <f t="shared" si="346"/>
        <v>0</v>
      </c>
      <c r="K203" s="4">
        <f t="shared" si="346"/>
        <v>475</v>
      </c>
      <c r="L203" s="4">
        <f t="shared" si="346"/>
        <v>475</v>
      </c>
      <c r="M203" s="4">
        <f t="shared" si="346"/>
        <v>0</v>
      </c>
      <c r="N203" s="4">
        <f t="shared" si="346"/>
        <v>475</v>
      </c>
      <c r="O203" s="126"/>
    </row>
    <row r="204" spans="1:15" ht="21" customHeight="1" outlineLevel="7" x14ac:dyDescent="0.2">
      <c r="A204" s="10" t="s">
        <v>35</v>
      </c>
      <c r="B204" s="10" t="s">
        <v>152</v>
      </c>
      <c r="C204" s="10" t="s">
        <v>164</v>
      </c>
      <c r="D204" s="10" t="s">
        <v>27</v>
      </c>
      <c r="E204" s="15" t="s">
        <v>28</v>
      </c>
      <c r="F204" s="7">
        <v>475</v>
      </c>
      <c r="G204" s="7">
        <v>1150</v>
      </c>
      <c r="H204" s="7">
        <f>SUM(F204:G204)</f>
        <v>1625</v>
      </c>
      <c r="I204" s="7">
        <v>475</v>
      </c>
      <c r="J204" s="7"/>
      <c r="K204" s="7">
        <f>SUM(I204:J204)</f>
        <v>475</v>
      </c>
      <c r="L204" s="7">
        <v>475</v>
      </c>
      <c r="M204" s="7"/>
      <c r="N204" s="7">
        <f>SUM(L204:M204)</f>
        <v>475</v>
      </c>
      <c r="O204" s="126"/>
    </row>
    <row r="205" spans="1:15" ht="31.5" outlineLevel="4" x14ac:dyDescent="0.2">
      <c r="A205" s="5" t="s">
        <v>35</v>
      </c>
      <c r="B205" s="5" t="s">
        <v>152</v>
      </c>
      <c r="C205" s="5" t="s">
        <v>166</v>
      </c>
      <c r="D205" s="5"/>
      <c r="E205" s="19" t="s">
        <v>167</v>
      </c>
      <c r="F205" s="4">
        <f t="shared" ref="F205:N206" si="347">F206</f>
        <v>200</v>
      </c>
      <c r="G205" s="4">
        <f t="shared" si="347"/>
        <v>700</v>
      </c>
      <c r="H205" s="4">
        <f t="shared" si="347"/>
        <v>900</v>
      </c>
      <c r="I205" s="4">
        <f t="shared" si="347"/>
        <v>200</v>
      </c>
      <c r="J205" s="4">
        <f t="shared" si="347"/>
        <v>600</v>
      </c>
      <c r="K205" s="4">
        <f t="shared" si="347"/>
        <v>800</v>
      </c>
      <c r="L205" s="4">
        <f t="shared" si="347"/>
        <v>200</v>
      </c>
      <c r="M205" s="4">
        <f t="shared" si="347"/>
        <v>600</v>
      </c>
      <c r="N205" s="4">
        <f t="shared" si="347"/>
        <v>800</v>
      </c>
      <c r="O205" s="126"/>
    </row>
    <row r="206" spans="1:15" ht="31.5" outlineLevel="5" x14ac:dyDescent="0.2">
      <c r="A206" s="5" t="s">
        <v>35</v>
      </c>
      <c r="B206" s="5" t="s">
        <v>152</v>
      </c>
      <c r="C206" s="5" t="s">
        <v>168</v>
      </c>
      <c r="D206" s="5"/>
      <c r="E206" s="19" t="s">
        <v>169</v>
      </c>
      <c r="F206" s="4">
        <f t="shared" si="347"/>
        <v>200</v>
      </c>
      <c r="G206" s="4">
        <f t="shared" si="347"/>
        <v>700</v>
      </c>
      <c r="H206" s="4">
        <f t="shared" si="347"/>
        <v>900</v>
      </c>
      <c r="I206" s="4">
        <f t="shared" si="347"/>
        <v>200</v>
      </c>
      <c r="J206" s="4">
        <f t="shared" si="347"/>
        <v>600</v>
      </c>
      <c r="K206" s="4">
        <f t="shared" si="347"/>
        <v>800</v>
      </c>
      <c r="L206" s="4">
        <f t="shared" si="347"/>
        <v>200</v>
      </c>
      <c r="M206" s="4">
        <f t="shared" si="347"/>
        <v>600</v>
      </c>
      <c r="N206" s="4">
        <f t="shared" si="347"/>
        <v>800</v>
      </c>
      <c r="O206" s="126"/>
    </row>
    <row r="207" spans="1:15" ht="17.25" customHeight="1" outlineLevel="7" x14ac:dyDescent="0.2">
      <c r="A207" s="10" t="s">
        <v>35</v>
      </c>
      <c r="B207" s="10" t="s">
        <v>152</v>
      </c>
      <c r="C207" s="10" t="s">
        <v>168</v>
      </c>
      <c r="D207" s="10" t="s">
        <v>27</v>
      </c>
      <c r="E207" s="15" t="s">
        <v>28</v>
      </c>
      <c r="F207" s="7">
        <v>200</v>
      </c>
      <c r="G207" s="7">
        <v>700</v>
      </c>
      <c r="H207" s="7">
        <f>SUM(F207:G207)</f>
        <v>900</v>
      </c>
      <c r="I207" s="7">
        <v>200</v>
      </c>
      <c r="J207" s="7">
        <v>600</v>
      </c>
      <c r="K207" s="7">
        <f>SUM(I207:J207)</f>
        <v>800</v>
      </c>
      <c r="L207" s="7">
        <v>200</v>
      </c>
      <c r="M207" s="7">
        <v>600</v>
      </c>
      <c r="N207" s="7">
        <f>SUM(L207:M207)</f>
        <v>800</v>
      </c>
      <c r="O207" s="126"/>
    </row>
    <row r="208" spans="1:15" ht="31.5" outlineLevel="2" x14ac:dyDescent="0.2">
      <c r="A208" s="5" t="s">
        <v>35</v>
      </c>
      <c r="B208" s="5" t="s">
        <v>152</v>
      </c>
      <c r="C208" s="5" t="s">
        <v>170</v>
      </c>
      <c r="D208" s="5"/>
      <c r="E208" s="19" t="s">
        <v>171</v>
      </c>
      <c r="F208" s="4">
        <f t="shared" ref="F208:M213" si="348">F209</f>
        <v>3364.4840000000004</v>
      </c>
      <c r="G208" s="4">
        <f t="shared" si="348"/>
        <v>0</v>
      </c>
      <c r="H208" s="4">
        <f t="shared" si="348"/>
        <v>3364.4840000000004</v>
      </c>
      <c r="I208" s="4">
        <f t="shared" si="348"/>
        <v>3200</v>
      </c>
      <c r="J208" s="4">
        <f t="shared" si="348"/>
        <v>0</v>
      </c>
      <c r="K208" s="4">
        <f t="shared" si="348"/>
        <v>3200</v>
      </c>
      <c r="L208" s="4">
        <f t="shared" si="348"/>
        <v>0</v>
      </c>
      <c r="M208" s="4">
        <f t="shared" si="348"/>
        <v>0</v>
      </c>
      <c r="N208" s="4"/>
      <c r="O208" s="126"/>
    </row>
    <row r="209" spans="1:15" ht="15.75" outlineLevel="3" x14ac:dyDescent="0.2">
      <c r="A209" s="5" t="s">
        <v>35</v>
      </c>
      <c r="B209" s="5" t="s">
        <v>152</v>
      </c>
      <c r="C209" s="5" t="s">
        <v>172</v>
      </c>
      <c r="D209" s="5"/>
      <c r="E209" s="19" t="s">
        <v>604</v>
      </c>
      <c r="F209" s="4">
        <f t="shared" si="348"/>
        <v>3364.4840000000004</v>
      </c>
      <c r="G209" s="4">
        <f t="shared" si="348"/>
        <v>0</v>
      </c>
      <c r="H209" s="4">
        <f t="shared" si="348"/>
        <v>3364.4840000000004</v>
      </c>
      <c r="I209" s="4">
        <f t="shared" si="348"/>
        <v>3200</v>
      </c>
      <c r="J209" s="4">
        <f t="shared" si="348"/>
        <v>0</v>
      </c>
      <c r="K209" s="4">
        <f t="shared" si="348"/>
        <v>3200</v>
      </c>
      <c r="L209" s="4">
        <f t="shared" si="348"/>
        <v>0</v>
      </c>
      <c r="M209" s="4">
        <f t="shared" si="348"/>
        <v>0</v>
      </c>
      <c r="N209" s="4"/>
      <c r="O209" s="126"/>
    </row>
    <row r="210" spans="1:15" ht="31.5" outlineLevel="4" x14ac:dyDescent="0.2">
      <c r="A210" s="5" t="s">
        <v>35</v>
      </c>
      <c r="B210" s="5" t="s">
        <v>152</v>
      </c>
      <c r="C210" s="5" t="s">
        <v>173</v>
      </c>
      <c r="D210" s="5"/>
      <c r="E210" s="19" t="s">
        <v>174</v>
      </c>
      <c r="F210" s="4">
        <f>F211+F213</f>
        <v>3364.4840000000004</v>
      </c>
      <c r="G210" s="4">
        <f t="shared" ref="G210:H210" si="349">G211+G213</f>
        <v>0</v>
      </c>
      <c r="H210" s="4">
        <f t="shared" si="349"/>
        <v>3364.4840000000004</v>
      </c>
      <c r="I210" s="4">
        <f t="shared" ref="I210:L210" si="350">I211+I213</f>
        <v>3200</v>
      </c>
      <c r="J210" s="4">
        <f t="shared" ref="J210" si="351">J211+J213</f>
        <v>0</v>
      </c>
      <c r="K210" s="4">
        <f t="shared" ref="K210" si="352">K211+K213</f>
        <v>3200</v>
      </c>
      <c r="L210" s="4">
        <f t="shared" si="350"/>
        <v>0</v>
      </c>
      <c r="M210" s="4">
        <f t="shared" ref="M210" si="353">M211+M213</f>
        <v>0</v>
      </c>
      <c r="N210" s="4"/>
      <c r="O210" s="126"/>
    </row>
    <row r="211" spans="1:15" ht="47.25" outlineLevel="5" x14ac:dyDescent="0.2">
      <c r="A211" s="5" t="s">
        <v>35</v>
      </c>
      <c r="B211" s="5" t="s">
        <v>152</v>
      </c>
      <c r="C211" s="5" t="s">
        <v>175</v>
      </c>
      <c r="D211" s="5"/>
      <c r="E211" s="19" t="s">
        <v>574</v>
      </c>
      <c r="F211" s="4">
        <f t="shared" si="348"/>
        <v>841.18399999999997</v>
      </c>
      <c r="G211" s="4">
        <f t="shared" si="348"/>
        <v>0</v>
      </c>
      <c r="H211" s="4">
        <f t="shared" si="348"/>
        <v>841.18399999999997</v>
      </c>
      <c r="I211" s="4">
        <f t="shared" si="348"/>
        <v>800</v>
      </c>
      <c r="J211" s="4">
        <f t="shared" si="348"/>
        <v>0</v>
      </c>
      <c r="K211" s="4">
        <f t="shared" si="348"/>
        <v>800</v>
      </c>
      <c r="L211" s="4">
        <f t="shared" si="348"/>
        <v>0</v>
      </c>
      <c r="M211" s="4">
        <f t="shared" si="348"/>
        <v>0</v>
      </c>
      <c r="N211" s="4"/>
      <c r="O211" s="126"/>
    </row>
    <row r="212" spans="1:15" ht="31.5" outlineLevel="7" x14ac:dyDescent="0.2">
      <c r="A212" s="10" t="s">
        <v>35</v>
      </c>
      <c r="B212" s="10" t="s">
        <v>152</v>
      </c>
      <c r="C212" s="10" t="s">
        <v>175</v>
      </c>
      <c r="D212" s="10" t="s">
        <v>92</v>
      </c>
      <c r="E212" s="15" t="s">
        <v>93</v>
      </c>
      <c r="F212" s="101">
        <v>841.18399999999997</v>
      </c>
      <c r="G212" s="7"/>
      <c r="H212" s="7">
        <f>SUM(F212:G212)</f>
        <v>841.18399999999997</v>
      </c>
      <c r="I212" s="7">
        <v>800</v>
      </c>
      <c r="J212" s="7"/>
      <c r="K212" s="7">
        <f>SUM(I212:J212)</f>
        <v>800</v>
      </c>
      <c r="L212" s="7"/>
      <c r="M212" s="7"/>
      <c r="N212" s="7"/>
      <c r="O212" s="126"/>
    </row>
    <row r="213" spans="1:15" s="160" customFormat="1" ht="47.25" outlineLevel="5" x14ac:dyDescent="0.2">
      <c r="A213" s="5" t="s">
        <v>35</v>
      </c>
      <c r="B213" s="5" t="s">
        <v>152</v>
      </c>
      <c r="C213" s="5" t="s">
        <v>175</v>
      </c>
      <c r="D213" s="5"/>
      <c r="E213" s="19" t="s">
        <v>583</v>
      </c>
      <c r="F213" s="4">
        <f t="shared" si="348"/>
        <v>2523.3000000000002</v>
      </c>
      <c r="G213" s="4">
        <f t="shared" si="348"/>
        <v>0</v>
      </c>
      <c r="H213" s="4">
        <f t="shared" si="348"/>
        <v>2523.3000000000002</v>
      </c>
      <c r="I213" s="4">
        <f t="shared" si="348"/>
        <v>2400</v>
      </c>
      <c r="J213" s="4">
        <f t="shared" si="348"/>
        <v>0</v>
      </c>
      <c r="K213" s="4">
        <f t="shared" si="348"/>
        <v>2400</v>
      </c>
      <c r="L213" s="4">
        <f t="shared" si="348"/>
        <v>0</v>
      </c>
      <c r="M213" s="4">
        <f t="shared" si="348"/>
        <v>0</v>
      </c>
      <c r="N213" s="4"/>
      <c r="O213" s="126"/>
    </row>
    <row r="214" spans="1:15" s="160" customFormat="1" ht="31.5" outlineLevel="7" x14ac:dyDescent="0.2">
      <c r="A214" s="10" t="s">
        <v>35</v>
      </c>
      <c r="B214" s="10" t="s">
        <v>152</v>
      </c>
      <c r="C214" s="10" t="s">
        <v>175</v>
      </c>
      <c r="D214" s="10" t="s">
        <v>92</v>
      </c>
      <c r="E214" s="15" t="s">
        <v>93</v>
      </c>
      <c r="F214" s="7">
        <v>2523.3000000000002</v>
      </c>
      <c r="G214" s="7"/>
      <c r="H214" s="7">
        <f>SUM(F214:G214)</f>
        <v>2523.3000000000002</v>
      </c>
      <c r="I214" s="7">
        <v>2400</v>
      </c>
      <c r="J214" s="7"/>
      <c r="K214" s="7">
        <f>SUM(I214:J214)</f>
        <v>2400</v>
      </c>
      <c r="L214" s="7"/>
      <c r="M214" s="7"/>
      <c r="N214" s="7"/>
      <c r="O214" s="126"/>
    </row>
    <row r="215" spans="1:15" ht="15.75" outlineLevel="1" x14ac:dyDescent="0.2">
      <c r="A215" s="5" t="s">
        <v>35</v>
      </c>
      <c r="B215" s="5" t="s">
        <v>176</v>
      </c>
      <c r="C215" s="5"/>
      <c r="D215" s="5"/>
      <c r="E215" s="19" t="s">
        <v>177</v>
      </c>
      <c r="F215" s="4">
        <f>F216</f>
        <v>748.3</v>
      </c>
      <c r="G215" s="4">
        <f t="shared" ref="G215:H215" si="354">G216</f>
        <v>0</v>
      </c>
      <c r="H215" s="4">
        <f t="shared" si="354"/>
        <v>748.3</v>
      </c>
      <c r="I215" s="4">
        <f t="shared" ref="I215:L215" si="355">I216</f>
        <v>699.3</v>
      </c>
      <c r="J215" s="4">
        <f t="shared" ref="J215" si="356">J216</f>
        <v>0</v>
      </c>
      <c r="K215" s="4">
        <f t="shared" ref="K215" si="357">K216</f>
        <v>699.3</v>
      </c>
      <c r="L215" s="4">
        <f t="shared" si="355"/>
        <v>699.3</v>
      </c>
      <c r="M215" s="4">
        <f t="shared" ref="M215" si="358">M216</f>
        <v>0</v>
      </c>
      <c r="N215" s="4">
        <f t="shared" ref="N215" si="359">N216</f>
        <v>699.3</v>
      </c>
      <c r="O215" s="126"/>
    </row>
    <row r="216" spans="1:15" ht="47.25" outlineLevel="2" x14ac:dyDescent="0.2">
      <c r="A216" s="5" t="s">
        <v>35</v>
      </c>
      <c r="B216" s="5" t="s">
        <v>176</v>
      </c>
      <c r="C216" s="5" t="s">
        <v>76</v>
      </c>
      <c r="D216" s="5"/>
      <c r="E216" s="19" t="s">
        <v>77</v>
      </c>
      <c r="F216" s="4">
        <f>F217+F222</f>
        <v>748.3</v>
      </c>
      <c r="G216" s="4">
        <f t="shared" ref="G216:H216" si="360">G217+G222</f>
        <v>0</v>
      </c>
      <c r="H216" s="4">
        <f t="shared" si="360"/>
        <v>748.3</v>
      </c>
      <c r="I216" s="4">
        <f t="shared" ref="I216:L216" si="361">I217+I222</f>
        <v>699.3</v>
      </c>
      <c r="J216" s="4">
        <f t="shared" ref="J216" si="362">J217+J222</f>
        <v>0</v>
      </c>
      <c r="K216" s="4">
        <f t="shared" ref="K216" si="363">K217+K222</f>
        <v>699.3</v>
      </c>
      <c r="L216" s="4">
        <f t="shared" si="361"/>
        <v>699.3</v>
      </c>
      <c r="M216" s="4">
        <f t="shared" ref="M216" si="364">M217+M222</f>
        <v>0</v>
      </c>
      <c r="N216" s="4">
        <f t="shared" ref="N216" si="365">N217+N222</f>
        <v>699.3</v>
      </c>
      <c r="O216" s="126"/>
    </row>
    <row r="217" spans="1:15" ht="31.5" outlineLevel="3" x14ac:dyDescent="0.2">
      <c r="A217" s="5" t="s">
        <v>35</v>
      </c>
      <c r="B217" s="5" t="s">
        <v>176</v>
      </c>
      <c r="C217" s="5" t="s">
        <v>124</v>
      </c>
      <c r="D217" s="5"/>
      <c r="E217" s="19" t="s">
        <v>125</v>
      </c>
      <c r="F217" s="4">
        <f t="shared" ref="F217:N218" si="366">F218</f>
        <v>263.3</v>
      </c>
      <c r="G217" s="4">
        <f t="shared" si="366"/>
        <v>0</v>
      </c>
      <c r="H217" s="4">
        <f t="shared" si="366"/>
        <v>263.3</v>
      </c>
      <c r="I217" s="4">
        <f t="shared" si="366"/>
        <v>263.3</v>
      </c>
      <c r="J217" s="4">
        <f t="shared" si="366"/>
        <v>0</v>
      </c>
      <c r="K217" s="4">
        <f t="shared" si="366"/>
        <v>263.3</v>
      </c>
      <c r="L217" s="4">
        <f t="shared" si="366"/>
        <v>263.3</v>
      </c>
      <c r="M217" s="4">
        <f t="shared" si="366"/>
        <v>0</v>
      </c>
      <c r="N217" s="4">
        <f t="shared" si="366"/>
        <v>263.3</v>
      </c>
      <c r="O217" s="126"/>
    </row>
    <row r="218" spans="1:15" ht="31.5" outlineLevel="4" x14ac:dyDescent="0.2">
      <c r="A218" s="5" t="s">
        <v>35</v>
      </c>
      <c r="B218" s="5" t="s">
        <v>176</v>
      </c>
      <c r="C218" s="5" t="s">
        <v>137</v>
      </c>
      <c r="D218" s="5"/>
      <c r="E218" s="19" t="s">
        <v>605</v>
      </c>
      <c r="F218" s="4">
        <f t="shared" si="366"/>
        <v>263.3</v>
      </c>
      <c r="G218" s="4">
        <f t="shared" si="366"/>
        <v>0</v>
      </c>
      <c r="H218" s="4">
        <f t="shared" si="366"/>
        <v>263.3</v>
      </c>
      <c r="I218" s="4">
        <f t="shared" si="366"/>
        <v>263.3</v>
      </c>
      <c r="J218" s="4">
        <f t="shared" si="366"/>
        <v>0</v>
      </c>
      <c r="K218" s="4">
        <f t="shared" si="366"/>
        <v>263.3</v>
      </c>
      <c r="L218" s="4">
        <f t="shared" si="366"/>
        <v>263.3</v>
      </c>
      <c r="M218" s="4">
        <f t="shared" si="366"/>
        <v>0</v>
      </c>
      <c r="N218" s="4">
        <f t="shared" si="366"/>
        <v>263.3</v>
      </c>
      <c r="O218" s="126"/>
    </row>
    <row r="219" spans="1:15" ht="18.75" customHeight="1" outlineLevel="5" x14ac:dyDescent="0.2">
      <c r="A219" s="5" t="s">
        <v>35</v>
      </c>
      <c r="B219" s="5" t="s">
        <v>176</v>
      </c>
      <c r="C219" s="5" t="s">
        <v>178</v>
      </c>
      <c r="D219" s="5"/>
      <c r="E219" s="19" t="s">
        <v>179</v>
      </c>
      <c r="F219" s="4">
        <f>F220+F221</f>
        <v>263.3</v>
      </c>
      <c r="G219" s="4">
        <f t="shared" ref="G219:H219" si="367">G220+G221</f>
        <v>0</v>
      </c>
      <c r="H219" s="4">
        <f t="shared" si="367"/>
        <v>263.3</v>
      </c>
      <c r="I219" s="4">
        <f t="shared" ref="I219:L219" si="368">I220+I221</f>
        <v>263.3</v>
      </c>
      <c r="J219" s="4">
        <f t="shared" ref="J219" si="369">J220+J221</f>
        <v>0</v>
      </c>
      <c r="K219" s="4">
        <f t="shared" ref="K219" si="370">K220+K221</f>
        <v>263.3</v>
      </c>
      <c r="L219" s="4">
        <f t="shared" si="368"/>
        <v>263.3</v>
      </c>
      <c r="M219" s="4">
        <f t="shared" ref="M219" si="371">M220+M221</f>
        <v>0</v>
      </c>
      <c r="N219" s="4">
        <f t="shared" ref="N219" si="372">N220+N221</f>
        <v>263.3</v>
      </c>
      <c r="O219" s="126"/>
    </row>
    <row r="220" spans="1:15" ht="31.5" outlineLevel="7" x14ac:dyDescent="0.2">
      <c r="A220" s="10" t="s">
        <v>35</v>
      </c>
      <c r="B220" s="10" t="s">
        <v>176</v>
      </c>
      <c r="C220" s="10" t="s">
        <v>178</v>
      </c>
      <c r="D220" s="10" t="s">
        <v>11</v>
      </c>
      <c r="E220" s="15" t="s">
        <v>12</v>
      </c>
      <c r="F220" s="7">
        <v>145</v>
      </c>
      <c r="G220" s="7"/>
      <c r="H220" s="7">
        <f t="shared" ref="H220:H221" si="373">SUM(F220:G220)</f>
        <v>145</v>
      </c>
      <c r="I220" s="7">
        <v>145</v>
      </c>
      <c r="J220" s="7"/>
      <c r="K220" s="7">
        <f t="shared" ref="K220:K221" si="374">SUM(I220:J220)</f>
        <v>145</v>
      </c>
      <c r="L220" s="7">
        <v>145</v>
      </c>
      <c r="M220" s="7"/>
      <c r="N220" s="7">
        <f t="shared" ref="N220:N221" si="375">SUM(L220:M220)</f>
        <v>145</v>
      </c>
      <c r="O220" s="126"/>
    </row>
    <row r="221" spans="1:15" ht="31.5" outlineLevel="7" x14ac:dyDescent="0.2">
      <c r="A221" s="10" t="s">
        <v>35</v>
      </c>
      <c r="B221" s="10" t="s">
        <v>176</v>
      </c>
      <c r="C221" s="10" t="s">
        <v>178</v>
      </c>
      <c r="D221" s="10" t="s">
        <v>92</v>
      </c>
      <c r="E221" s="15" t="s">
        <v>93</v>
      </c>
      <c r="F221" s="7">
        <v>118.3</v>
      </c>
      <c r="G221" s="7"/>
      <c r="H221" s="7">
        <f t="shared" si="373"/>
        <v>118.3</v>
      </c>
      <c r="I221" s="7">
        <v>118.3</v>
      </c>
      <c r="J221" s="7"/>
      <c r="K221" s="7">
        <f t="shared" si="374"/>
        <v>118.3</v>
      </c>
      <c r="L221" s="7">
        <v>118.3</v>
      </c>
      <c r="M221" s="7"/>
      <c r="N221" s="7">
        <f t="shared" si="375"/>
        <v>118.3</v>
      </c>
      <c r="O221" s="126"/>
    </row>
    <row r="222" spans="1:15" ht="31.5" outlineLevel="3" x14ac:dyDescent="0.2">
      <c r="A222" s="5" t="s">
        <v>35</v>
      </c>
      <c r="B222" s="5" t="s">
        <v>176</v>
      </c>
      <c r="C222" s="5" t="s">
        <v>180</v>
      </c>
      <c r="D222" s="5"/>
      <c r="E222" s="19" t="s">
        <v>181</v>
      </c>
      <c r="F222" s="4">
        <f t="shared" ref="F222:N224" si="376">F223</f>
        <v>485</v>
      </c>
      <c r="G222" s="4">
        <f t="shared" si="376"/>
        <v>0</v>
      </c>
      <c r="H222" s="4">
        <f t="shared" si="376"/>
        <v>485</v>
      </c>
      <c r="I222" s="4">
        <f t="shared" si="376"/>
        <v>436</v>
      </c>
      <c r="J222" s="4">
        <f t="shared" si="376"/>
        <v>0</v>
      </c>
      <c r="K222" s="4">
        <f t="shared" si="376"/>
        <v>436</v>
      </c>
      <c r="L222" s="4">
        <f t="shared" si="376"/>
        <v>436</v>
      </c>
      <c r="M222" s="4">
        <f t="shared" si="376"/>
        <v>0</v>
      </c>
      <c r="N222" s="4">
        <f t="shared" si="376"/>
        <v>436</v>
      </c>
      <c r="O222" s="126"/>
    </row>
    <row r="223" spans="1:15" ht="15.75" outlineLevel="4" x14ac:dyDescent="0.2">
      <c r="A223" s="5" t="s">
        <v>35</v>
      </c>
      <c r="B223" s="5" t="s">
        <v>176</v>
      </c>
      <c r="C223" s="5" t="s">
        <v>182</v>
      </c>
      <c r="D223" s="5"/>
      <c r="E223" s="19" t="s">
        <v>183</v>
      </c>
      <c r="F223" s="4">
        <f t="shared" si="376"/>
        <v>485</v>
      </c>
      <c r="G223" s="4">
        <f t="shared" si="376"/>
        <v>0</v>
      </c>
      <c r="H223" s="4">
        <f t="shared" si="376"/>
        <v>485</v>
      </c>
      <c r="I223" s="4">
        <f t="shared" si="376"/>
        <v>436</v>
      </c>
      <c r="J223" s="4">
        <f t="shared" si="376"/>
        <v>0</v>
      </c>
      <c r="K223" s="4">
        <f t="shared" si="376"/>
        <v>436</v>
      </c>
      <c r="L223" s="4">
        <f t="shared" si="376"/>
        <v>436</v>
      </c>
      <c r="M223" s="4">
        <f t="shared" si="376"/>
        <v>0</v>
      </c>
      <c r="N223" s="4">
        <f t="shared" si="376"/>
        <v>436</v>
      </c>
      <c r="O223" s="126"/>
    </row>
    <row r="224" spans="1:15" ht="15.75" outlineLevel="5" x14ac:dyDescent="0.2">
      <c r="A224" s="5" t="s">
        <v>35</v>
      </c>
      <c r="B224" s="5" t="s">
        <v>176</v>
      </c>
      <c r="C224" s="5" t="s">
        <v>184</v>
      </c>
      <c r="D224" s="5"/>
      <c r="E224" s="19" t="s">
        <v>185</v>
      </c>
      <c r="F224" s="4">
        <f t="shared" si="376"/>
        <v>485</v>
      </c>
      <c r="G224" s="4">
        <f t="shared" si="376"/>
        <v>0</v>
      </c>
      <c r="H224" s="4">
        <f t="shared" si="376"/>
        <v>485</v>
      </c>
      <c r="I224" s="4">
        <f t="shared" si="376"/>
        <v>436</v>
      </c>
      <c r="J224" s="4">
        <f t="shared" si="376"/>
        <v>0</v>
      </c>
      <c r="K224" s="4">
        <f t="shared" si="376"/>
        <v>436</v>
      </c>
      <c r="L224" s="4">
        <f t="shared" si="376"/>
        <v>436</v>
      </c>
      <c r="M224" s="4">
        <f t="shared" si="376"/>
        <v>0</v>
      </c>
      <c r="N224" s="4">
        <f t="shared" si="376"/>
        <v>436</v>
      </c>
      <c r="O224" s="126"/>
    </row>
    <row r="225" spans="1:15" ht="31.5" outlineLevel="7" x14ac:dyDescent="0.2">
      <c r="A225" s="10" t="s">
        <v>35</v>
      </c>
      <c r="B225" s="10" t="s">
        <v>176</v>
      </c>
      <c r="C225" s="10" t="s">
        <v>184</v>
      </c>
      <c r="D225" s="10" t="s">
        <v>11</v>
      </c>
      <c r="E225" s="15" t="s">
        <v>12</v>
      </c>
      <c r="F225" s="7">
        <v>485</v>
      </c>
      <c r="G225" s="7"/>
      <c r="H225" s="7">
        <f>SUM(F225:G225)</f>
        <v>485</v>
      </c>
      <c r="I225" s="7">
        <v>436</v>
      </c>
      <c r="J225" s="7"/>
      <c r="K225" s="7">
        <f>SUM(I225:J225)</f>
        <v>436</v>
      </c>
      <c r="L225" s="7">
        <v>436</v>
      </c>
      <c r="M225" s="7"/>
      <c r="N225" s="7">
        <f>SUM(L225:M225)</f>
        <v>436</v>
      </c>
      <c r="O225" s="126"/>
    </row>
    <row r="226" spans="1:15" ht="15.75" outlineLevel="1" x14ac:dyDescent="0.2">
      <c r="A226" s="5" t="s">
        <v>35</v>
      </c>
      <c r="B226" s="5" t="s">
        <v>186</v>
      </c>
      <c r="C226" s="5"/>
      <c r="D226" s="5"/>
      <c r="E226" s="19" t="s">
        <v>187</v>
      </c>
      <c r="F226" s="4">
        <f t="shared" ref="F226:N230" si="377">F227</f>
        <v>3000</v>
      </c>
      <c r="G226" s="4">
        <f t="shared" si="377"/>
        <v>0</v>
      </c>
      <c r="H226" s="4">
        <f t="shared" si="377"/>
        <v>3000</v>
      </c>
      <c r="I226" s="4">
        <f t="shared" si="377"/>
        <v>3000</v>
      </c>
      <c r="J226" s="4">
        <f t="shared" si="377"/>
        <v>0</v>
      </c>
      <c r="K226" s="4">
        <f t="shared" si="377"/>
        <v>3000</v>
      </c>
      <c r="L226" s="4">
        <f t="shared" si="377"/>
        <v>3000</v>
      </c>
      <c r="M226" s="4">
        <f t="shared" si="377"/>
        <v>0</v>
      </c>
      <c r="N226" s="4">
        <f t="shared" si="377"/>
        <v>3000</v>
      </c>
      <c r="O226" s="126"/>
    </row>
    <row r="227" spans="1:15" ht="31.5" outlineLevel="2" x14ac:dyDescent="0.2">
      <c r="A227" s="5" t="s">
        <v>35</v>
      </c>
      <c r="B227" s="5" t="s">
        <v>186</v>
      </c>
      <c r="C227" s="5" t="s">
        <v>170</v>
      </c>
      <c r="D227" s="5"/>
      <c r="E227" s="19" t="s">
        <v>171</v>
      </c>
      <c r="F227" s="4">
        <f t="shared" si="377"/>
        <v>3000</v>
      </c>
      <c r="G227" s="4">
        <f t="shared" si="377"/>
        <v>0</v>
      </c>
      <c r="H227" s="4">
        <f t="shared" si="377"/>
        <v>3000</v>
      </c>
      <c r="I227" s="4">
        <f t="shared" si="377"/>
        <v>3000</v>
      </c>
      <c r="J227" s="4">
        <f t="shared" si="377"/>
        <v>0</v>
      </c>
      <c r="K227" s="4">
        <f t="shared" si="377"/>
        <v>3000</v>
      </c>
      <c r="L227" s="4">
        <f t="shared" si="377"/>
        <v>3000</v>
      </c>
      <c r="M227" s="4">
        <f t="shared" si="377"/>
        <v>0</v>
      </c>
      <c r="N227" s="4">
        <f t="shared" si="377"/>
        <v>3000</v>
      </c>
      <c r="O227" s="126"/>
    </row>
    <row r="228" spans="1:15" ht="47.25" outlineLevel="3" x14ac:dyDescent="0.2">
      <c r="A228" s="5" t="s">
        <v>35</v>
      </c>
      <c r="B228" s="5" t="s">
        <v>186</v>
      </c>
      <c r="C228" s="5" t="s">
        <v>188</v>
      </c>
      <c r="D228" s="5"/>
      <c r="E228" s="19" t="s">
        <v>189</v>
      </c>
      <c r="F228" s="4">
        <f t="shared" si="377"/>
        <v>3000</v>
      </c>
      <c r="G228" s="4">
        <f t="shared" si="377"/>
        <v>0</v>
      </c>
      <c r="H228" s="4">
        <f t="shared" si="377"/>
        <v>3000</v>
      </c>
      <c r="I228" s="4">
        <f t="shared" si="377"/>
        <v>3000</v>
      </c>
      <c r="J228" s="4">
        <f t="shared" si="377"/>
        <v>0</v>
      </c>
      <c r="K228" s="4">
        <f t="shared" si="377"/>
        <v>3000</v>
      </c>
      <c r="L228" s="4">
        <f t="shared" si="377"/>
        <v>3000</v>
      </c>
      <c r="M228" s="4">
        <f t="shared" si="377"/>
        <v>0</v>
      </c>
      <c r="N228" s="4">
        <f t="shared" si="377"/>
        <v>3000</v>
      </c>
      <c r="O228" s="126"/>
    </row>
    <row r="229" spans="1:15" ht="47.25" outlineLevel="4" x14ac:dyDescent="0.2">
      <c r="A229" s="5" t="s">
        <v>35</v>
      </c>
      <c r="B229" s="5" t="s">
        <v>186</v>
      </c>
      <c r="C229" s="5" t="s">
        <v>190</v>
      </c>
      <c r="D229" s="5"/>
      <c r="E229" s="19" t="s">
        <v>114</v>
      </c>
      <c r="F229" s="4">
        <f t="shared" si="377"/>
        <v>3000</v>
      </c>
      <c r="G229" s="4">
        <f t="shared" si="377"/>
        <v>0</v>
      </c>
      <c r="H229" s="4">
        <f t="shared" si="377"/>
        <v>3000</v>
      </c>
      <c r="I229" s="4">
        <f t="shared" si="377"/>
        <v>3000</v>
      </c>
      <c r="J229" s="4">
        <f t="shared" si="377"/>
        <v>0</v>
      </c>
      <c r="K229" s="4">
        <f t="shared" si="377"/>
        <v>3000</v>
      </c>
      <c r="L229" s="4">
        <f t="shared" si="377"/>
        <v>3000</v>
      </c>
      <c r="M229" s="4">
        <f t="shared" si="377"/>
        <v>0</v>
      </c>
      <c r="N229" s="4">
        <f t="shared" si="377"/>
        <v>3000</v>
      </c>
      <c r="O229" s="126"/>
    </row>
    <row r="230" spans="1:15" ht="31.5" outlineLevel="5" x14ac:dyDescent="0.2">
      <c r="A230" s="5" t="s">
        <v>35</v>
      </c>
      <c r="B230" s="5" t="s">
        <v>186</v>
      </c>
      <c r="C230" s="5" t="s">
        <v>191</v>
      </c>
      <c r="D230" s="5"/>
      <c r="E230" s="19" t="s">
        <v>192</v>
      </c>
      <c r="F230" s="4">
        <f t="shared" si="377"/>
        <v>3000</v>
      </c>
      <c r="G230" s="4">
        <f t="shared" si="377"/>
        <v>0</v>
      </c>
      <c r="H230" s="4">
        <f t="shared" si="377"/>
        <v>3000</v>
      </c>
      <c r="I230" s="4">
        <f t="shared" si="377"/>
        <v>3000</v>
      </c>
      <c r="J230" s="4">
        <f t="shared" si="377"/>
        <v>0</v>
      </c>
      <c r="K230" s="4">
        <f t="shared" si="377"/>
        <v>3000</v>
      </c>
      <c r="L230" s="4">
        <f t="shared" si="377"/>
        <v>3000</v>
      </c>
      <c r="M230" s="4">
        <f t="shared" si="377"/>
        <v>0</v>
      </c>
      <c r="N230" s="4">
        <f t="shared" si="377"/>
        <v>3000</v>
      </c>
      <c r="O230" s="126"/>
    </row>
    <row r="231" spans="1:15" ht="31.5" outlineLevel="7" x14ac:dyDescent="0.2">
      <c r="A231" s="10" t="s">
        <v>35</v>
      </c>
      <c r="B231" s="10" t="s">
        <v>186</v>
      </c>
      <c r="C231" s="10" t="s">
        <v>191</v>
      </c>
      <c r="D231" s="10" t="s">
        <v>11</v>
      </c>
      <c r="E231" s="15" t="s">
        <v>12</v>
      </c>
      <c r="F231" s="7">
        <v>3000</v>
      </c>
      <c r="G231" s="7"/>
      <c r="H231" s="7">
        <f>SUM(F231:G231)</f>
        <v>3000</v>
      </c>
      <c r="I231" s="7">
        <v>3000</v>
      </c>
      <c r="J231" s="7"/>
      <c r="K231" s="7">
        <f>SUM(I231:J231)</f>
        <v>3000</v>
      </c>
      <c r="L231" s="7">
        <v>3000</v>
      </c>
      <c r="M231" s="7"/>
      <c r="N231" s="7">
        <f>SUM(L231:M231)</f>
        <v>3000</v>
      </c>
      <c r="O231" s="126"/>
    </row>
    <row r="232" spans="1:15" ht="15.75" outlineLevel="1" x14ac:dyDescent="0.2">
      <c r="A232" s="5" t="s">
        <v>35</v>
      </c>
      <c r="B232" s="5" t="s">
        <v>193</v>
      </c>
      <c r="C232" s="5"/>
      <c r="D232" s="5"/>
      <c r="E232" s="19" t="s">
        <v>194</v>
      </c>
      <c r="F232" s="4">
        <f t="shared" ref="F232:N233" si="378">F233</f>
        <v>256683.59999999998</v>
      </c>
      <c r="G232" s="4">
        <f t="shared" si="378"/>
        <v>0</v>
      </c>
      <c r="H232" s="4">
        <f t="shared" si="378"/>
        <v>256683.59999999998</v>
      </c>
      <c r="I232" s="4">
        <f t="shared" si="378"/>
        <v>232099.9</v>
      </c>
      <c r="J232" s="4">
        <f t="shared" si="378"/>
        <v>0</v>
      </c>
      <c r="K232" s="4">
        <f t="shared" si="378"/>
        <v>232099.9</v>
      </c>
      <c r="L232" s="4">
        <f t="shared" si="378"/>
        <v>227139.6</v>
      </c>
      <c r="M232" s="4">
        <f t="shared" si="378"/>
        <v>0</v>
      </c>
      <c r="N232" s="4">
        <f t="shared" si="378"/>
        <v>227139.6</v>
      </c>
      <c r="O232" s="126"/>
    </row>
    <row r="233" spans="1:15" ht="31.5" outlineLevel="2" x14ac:dyDescent="0.2">
      <c r="A233" s="5" t="s">
        <v>35</v>
      </c>
      <c r="B233" s="5" t="s">
        <v>193</v>
      </c>
      <c r="C233" s="5" t="s">
        <v>170</v>
      </c>
      <c r="D233" s="5"/>
      <c r="E233" s="19" t="s">
        <v>171</v>
      </c>
      <c r="F233" s="4">
        <f t="shared" si="378"/>
        <v>256683.59999999998</v>
      </c>
      <c r="G233" s="4">
        <f t="shared" si="378"/>
        <v>0</v>
      </c>
      <c r="H233" s="4">
        <f t="shared" si="378"/>
        <v>256683.59999999998</v>
      </c>
      <c r="I233" s="4">
        <f t="shared" si="378"/>
        <v>232099.9</v>
      </c>
      <c r="J233" s="4">
        <f t="shared" si="378"/>
        <v>0</v>
      </c>
      <c r="K233" s="4">
        <f t="shared" si="378"/>
        <v>232099.9</v>
      </c>
      <c r="L233" s="4">
        <f t="shared" si="378"/>
        <v>227139.6</v>
      </c>
      <c r="M233" s="4">
        <f t="shared" si="378"/>
        <v>0</v>
      </c>
      <c r="N233" s="4">
        <f t="shared" si="378"/>
        <v>227139.6</v>
      </c>
      <c r="O233" s="126"/>
    </row>
    <row r="234" spans="1:15" ht="31.5" outlineLevel="3" x14ac:dyDescent="0.2">
      <c r="A234" s="5" t="s">
        <v>35</v>
      </c>
      <c r="B234" s="5" t="s">
        <v>193</v>
      </c>
      <c r="C234" s="5" t="s">
        <v>195</v>
      </c>
      <c r="D234" s="5"/>
      <c r="E234" s="19" t="s">
        <v>196</v>
      </c>
      <c r="F234" s="4">
        <f>F235+F238</f>
        <v>256683.59999999998</v>
      </c>
      <c r="G234" s="4">
        <f t="shared" ref="G234:H234" si="379">G235+G238</f>
        <v>0</v>
      </c>
      <c r="H234" s="4">
        <f t="shared" si="379"/>
        <v>256683.59999999998</v>
      </c>
      <c r="I234" s="4">
        <f t="shared" ref="I234:L234" si="380">I235+I238</f>
        <v>232099.9</v>
      </c>
      <c r="J234" s="4">
        <f t="shared" ref="J234" si="381">J235+J238</f>
        <v>0</v>
      </c>
      <c r="K234" s="4">
        <f t="shared" ref="K234" si="382">K235+K238</f>
        <v>232099.9</v>
      </c>
      <c r="L234" s="4">
        <f t="shared" si="380"/>
        <v>227139.6</v>
      </c>
      <c r="M234" s="4">
        <f t="shared" ref="M234" si="383">M235+M238</f>
        <v>0</v>
      </c>
      <c r="N234" s="4">
        <f t="shared" ref="N234" si="384">N235+N238</f>
        <v>227139.6</v>
      </c>
      <c r="O234" s="126"/>
    </row>
    <row r="235" spans="1:15" ht="31.5" outlineLevel="4" x14ac:dyDescent="0.2">
      <c r="A235" s="5" t="s">
        <v>35</v>
      </c>
      <c r="B235" s="5" t="s">
        <v>193</v>
      </c>
      <c r="C235" s="5" t="s">
        <v>197</v>
      </c>
      <c r="D235" s="5"/>
      <c r="E235" s="19" t="s">
        <v>198</v>
      </c>
      <c r="F235" s="4">
        <f t="shared" ref="F235:N236" si="385">F236</f>
        <v>178114.3</v>
      </c>
      <c r="G235" s="4">
        <f t="shared" si="385"/>
        <v>0</v>
      </c>
      <c r="H235" s="4">
        <f t="shared" si="385"/>
        <v>178114.3</v>
      </c>
      <c r="I235" s="4">
        <f t="shared" si="385"/>
        <v>180000</v>
      </c>
      <c r="J235" s="4">
        <f t="shared" si="385"/>
        <v>0</v>
      </c>
      <c r="K235" s="4">
        <f t="shared" si="385"/>
        <v>180000</v>
      </c>
      <c r="L235" s="4">
        <f t="shared" si="385"/>
        <v>170000</v>
      </c>
      <c r="M235" s="4">
        <f t="shared" si="385"/>
        <v>0</v>
      </c>
      <c r="N235" s="4">
        <f t="shared" si="385"/>
        <v>170000</v>
      </c>
      <c r="O235" s="126"/>
    </row>
    <row r="236" spans="1:15" ht="15.75" outlineLevel="5" x14ac:dyDescent="0.2">
      <c r="A236" s="5" t="s">
        <v>35</v>
      </c>
      <c r="B236" s="5" t="s">
        <v>193</v>
      </c>
      <c r="C236" s="5" t="s">
        <v>199</v>
      </c>
      <c r="D236" s="5"/>
      <c r="E236" s="19" t="s">
        <v>200</v>
      </c>
      <c r="F236" s="4">
        <f t="shared" si="385"/>
        <v>178114.3</v>
      </c>
      <c r="G236" s="4">
        <f t="shared" si="385"/>
        <v>0</v>
      </c>
      <c r="H236" s="4">
        <f t="shared" si="385"/>
        <v>178114.3</v>
      </c>
      <c r="I236" s="4">
        <f t="shared" si="385"/>
        <v>180000</v>
      </c>
      <c r="J236" s="4">
        <f t="shared" si="385"/>
        <v>0</v>
      </c>
      <c r="K236" s="4">
        <f t="shared" si="385"/>
        <v>180000</v>
      </c>
      <c r="L236" s="4">
        <f t="shared" si="385"/>
        <v>170000</v>
      </c>
      <c r="M236" s="4">
        <f t="shared" si="385"/>
        <v>0</v>
      </c>
      <c r="N236" s="4">
        <f t="shared" si="385"/>
        <v>170000</v>
      </c>
      <c r="O236" s="126"/>
    </row>
    <row r="237" spans="1:15" ht="31.5" outlineLevel="7" x14ac:dyDescent="0.2">
      <c r="A237" s="10" t="s">
        <v>35</v>
      </c>
      <c r="B237" s="10" t="s">
        <v>193</v>
      </c>
      <c r="C237" s="10" t="s">
        <v>199</v>
      </c>
      <c r="D237" s="10" t="s">
        <v>92</v>
      </c>
      <c r="E237" s="15" t="s">
        <v>93</v>
      </c>
      <c r="F237" s="7">
        <v>178114.3</v>
      </c>
      <c r="G237" s="7"/>
      <c r="H237" s="7">
        <f>SUM(F237:G237)</f>
        <v>178114.3</v>
      </c>
      <c r="I237" s="7">
        <v>180000</v>
      </c>
      <c r="J237" s="7"/>
      <c r="K237" s="7">
        <f>SUM(I237:J237)</f>
        <v>180000</v>
      </c>
      <c r="L237" s="7">
        <v>170000</v>
      </c>
      <c r="M237" s="7"/>
      <c r="N237" s="7">
        <f>SUM(L237:M237)</f>
        <v>170000</v>
      </c>
      <c r="O237" s="126"/>
    </row>
    <row r="238" spans="1:15" ht="33.75" customHeight="1" outlineLevel="4" x14ac:dyDescent="0.2">
      <c r="A238" s="5" t="s">
        <v>35</v>
      </c>
      <c r="B238" s="5" t="s">
        <v>193</v>
      </c>
      <c r="C238" s="5" t="s">
        <v>201</v>
      </c>
      <c r="D238" s="5"/>
      <c r="E238" s="19" t="s">
        <v>606</v>
      </c>
      <c r="F238" s="4">
        <f>F239+F241</f>
        <v>78569.299999999988</v>
      </c>
      <c r="G238" s="4">
        <f t="shared" ref="G238:H238" si="386">G239+G241</f>
        <v>0</v>
      </c>
      <c r="H238" s="4">
        <f t="shared" si="386"/>
        <v>78569.299999999988</v>
      </c>
      <c r="I238" s="4">
        <f t="shared" ref="I238:L238" si="387">I239+I241</f>
        <v>52099.9</v>
      </c>
      <c r="J238" s="4">
        <f t="shared" ref="J238" si="388">J239+J241</f>
        <v>0</v>
      </c>
      <c r="K238" s="4">
        <f t="shared" ref="K238" si="389">K239+K241</f>
        <v>52099.9</v>
      </c>
      <c r="L238" s="4">
        <f t="shared" si="387"/>
        <v>57139.6</v>
      </c>
      <c r="M238" s="4">
        <f t="shared" ref="M238" si="390">M239+M241</f>
        <v>0</v>
      </c>
      <c r="N238" s="4">
        <f t="shared" ref="N238" si="391">N239+N241</f>
        <v>57139.6</v>
      </c>
      <c r="O238" s="126"/>
    </row>
    <row r="239" spans="1:15" ht="63" outlineLevel="5" x14ac:dyDescent="0.2">
      <c r="A239" s="5" t="s">
        <v>35</v>
      </c>
      <c r="B239" s="5" t="s">
        <v>193</v>
      </c>
      <c r="C239" s="5" t="s">
        <v>202</v>
      </c>
      <c r="D239" s="5"/>
      <c r="E239" s="19" t="s">
        <v>566</v>
      </c>
      <c r="F239" s="4">
        <f>F240</f>
        <v>7856.9</v>
      </c>
      <c r="G239" s="4">
        <f t="shared" ref="G239:H239" si="392">G240</f>
        <v>0</v>
      </c>
      <c r="H239" s="4">
        <f t="shared" si="392"/>
        <v>7856.9</v>
      </c>
      <c r="I239" s="4">
        <f t="shared" ref="I239:L239" si="393">I240</f>
        <v>5210</v>
      </c>
      <c r="J239" s="4">
        <f t="shared" ref="J239" si="394">J240</f>
        <v>0</v>
      </c>
      <c r="K239" s="4">
        <f t="shared" ref="K239" si="395">K240</f>
        <v>5210</v>
      </c>
      <c r="L239" s="4">
        <f t="shared" si="393"/>
        <v>5714</v>
      </c>
      <c r="M239" s="4">
        <f t="shared" ref="M239" si="396">M240</f>
        <v>0</v>
      </c>
      <c r="N239" s="4">
        <f t="shared" ref="N239" si="397">N240</f>
        <v>5714</v>
      </c>
      <c r="O239" s="126"/>
    </row>
    <row r="240" spans="1:15" ht="31.5" outlineLevel="7" x14ac:dyDescent="0.2">
      <c r="A240" s="10" t="s">
        <v>35</v>
      </c>
      <c r="B240" s="10" t="s">
        <v>193</v>
      </c>
      <c r="C240" s="10" t="s">
        <v>202</v>
      </c>
      <c r="D240" s="10" t="s">
        <v>92</v>
      </c>
      <c r="E240" s="15" t="s">
        <v>93</v>
      </c>
      <c r="F240" s="7">
        <v>7856.9</v>
      </c>
      <c r="G240" s="7"/>
      <c r="H240" s="7">
        <f>SUM(F240:G240)</f>
        <v>7856.9</v>
      </c>
      <c r="I240" s="7">
        <v>5210</v>
      </c>
      <c r="J240" s="7"/>
      <c r="K240" s="7">
        <f>SUM(I240:J240)</f>
        <v>5210</v>
      </c>
      <c r="L240" s="7">
        <v>5714</v>
      </c>
      <c r="M240" s="7"/>
      <c r="N240" s="7">
        <f>SUM(L240:M240)</f>
        <v>5714</v>
      </c>
      <c r="O240" s="126"/>
    </row>
    <row r="241" spans="1:15" s="160" customFormat="1" ht="63" outlineLevel="5" x14ac:dyDescent="0.2">
      <c r="A241" s="5" t="s">
        <v>35</v>
      </c>
      <c r="B241" s="5" t="s">
        <v>193</v>
      </c>
      <c r="C241" s="5" t="s">
        <v>202</v>
      </c>
      <c r="D241" s="5"/>
      <c r="E241" s="19" t="s">
        <v>580</v>
      </c>
      <c r="F241" s="4">
        <f>F242</f>
        <v>70712.399999999994</v>
      </c>
      <c r="G241" s="4">
        <f t="shared" ref="G241:H241" si="398">G242</f>
        <v>0</v>
      </c>
      <c r="H241" s="4">
        <f t="shared" si="398"/>
        <v>70712.399999999994</v>
      </c>
      <c r="I241" s="4">
        <f t="shared" ref="I241:L241" si="399">I242</f>
        <v>46889.9</v>
      </c>
      <c r="J241" s="4">
        <f t="shared" ref="J241" si="400">J242</f>
        <v>0</v>
      </c>
      <c r="K241" s="4">
        <f t="shared" ref="K241" si="401">K242</f>
        <v>46889.9</v>
      </c>
      <c r="L241" s="4">
        <f t="shared" si="399"/>
        <v>51425.599999999999</v>
      </c>
      <c r="M241" s="4">
        <f t="shared" ref="M241" si="402">M242</f>
        <v>0</v>
      </c>
      <c r="N241" s="4">
        <f t="shared" ref="N241" si="403">N242</f>
        <v>51425.599999999999</v>
      </c>
      <c r="O241" s="126"/>
    </row>
    <row r="242" spans="1:15" s="160" customFormat="1" ht="31.5" outlineLevel="7" x14ac:dyDescent="0.2">
      <c r="A242" s="10" t="s">
        <v>35</v>
      </c>
      <c r="B242" s="10" t="s">
        <v>193</v>
      </c>
      <c r="C242" s="10" t="s">
        <v>202</v>
      </c>
      <c r="D242" s="10" t="s">
        <v>92</v>
      </c>
      <c r="E242" s="15" t="s">
        <v>93</v>
      </c>
      <c r="F242" s="7">
        <v>70712.399999999994</v>
      </c>
      <c r="G242" s="7"/>
      <c r="H242" s="7">
        <f>SUM(F242:G242)</f>
        <v>70712.399999999994</v>
      </c>
      <c r="I242" s="7">
        <v>46889.9</v>
      </c>
      <c r="J242" s="7"/>
      <c r="K242" s="7">
        <f>SUM(I242:J242)</f>
        <v>46889.9</v>
      </c>
      <c r="L242" s="7">
        <v>51425.599999999999</v>
      </c>
      <c r="M242" s="7"/>
      <c r="N242" s="7">
        <f>SUM(L242:M242)</f>
        <v>51425.599999999999</v>
      </c>
      <c r="O242" s="126"/>
    </row>
    <row r="243" spans="1:15" ht="15.75" outlineLevel="1" x14ac:dyDescent="0.2">
      <c r="A243" s="5" t="s">
        <v>35</v>
      </c>
      <c r="B243" s="5" t="s">
        <v>203</v>
      </c>
      <c r="C243" s="5"/>
      <c r="D243" s="5"/>
      <c r="E243" s="19" t="s">
        <v>204</v>
      </c>
      <c r="F243" s="4">
        <f>F244+F249</f>
        <v>1800</v>
      </c>
      <c r="G243" s="4">
        <f t="shared" ref="G243:H243" si="404">G244+G249</f>
        <v>-500</v>
      </c>
      <c r="H243" s="4">
        <f t="shared" si="404"/>
        <v>1300</v>
      </c>
      <c r="I243" s="4">
        <f t="shared" ref="I243:L243" si="405">I244+I249</f>
        <v>1550</v>
      </c>
      <c r="J243" s="4">
        <f t="shared" ref="J243" si="406">J244+J249</f>
        <v>-600</v>
      </c>
      <c r="K243" s="4">
        <f t="shared" ref="K243" si="407">K244+K249</f>
        <v>950</v>
      </c>
      <c r="L243" s="4">
        <f t="shared" si="405"/>
        <v>1550</v>
      </c>
      <c r="M243" s="4">
        <f t="shared" ref="M243" si="408">M244+M249</f>
        <v>-600</v>
      </c>
      <c r="N243" s="4">
        <f t="shared" ref="N243" si="409">N244+N249</f>
        <v>950</v>
      </c>
      <c r="O243" s="126"/>
    </row>
    <row r="244" spans="1:15" ht="31.5" outlineLevel="2" x14ac:dyDescent="0.2">
      <c r="A244" s="5" t="s">
        <v>35</v>
      </c>
      <c r="B244" s="5" t="s">
        <v>203</v>
      </c>
      <c r="C244" s="5" t="s">
        <v>205</v>
      </c>
      <c r="D244" s="5"/>
      <c r="E244" s="19" t="s">
        <v>206</v>
      </c>
      <c r="F244" s="4">
        <f t="shared" ref="F244:N247" si="410">F245</f>
        <v>800</v>
      </c>
      <c r="G244" s="4">
        <f t="shared" si="410"/>
        <v>0</v>
      </c>
      <c r="H244" s="4">
        <f t="shared" si="410"/>
        <v>800</v>
      </c>
      <c r="I244" s="4">
        <f t="shared" si="410"/>
        <v>700</v>
      </c>
      <c r="J244" s="4">
        <f t="shared" si="410"/>
        <v>0</v>
      </c>
      <c r="K244" s="4">
        <f t="shared" si="410"/>
        <v>700</v>
      </c>
      <c r="L244" s="4">
        <f t="shared" si="410"/>
        <v>700</v>
      </c>
      <c r="M244" s="4">
        <f t="shared" si="410"/>
        <v>0</v>
      </c>
      <c r="N244" s="4">
        <f t="shared" si="410"/>
        <v>700</v>
      </c>
      <c r="O244" s="126"/>
    </row>
    <row r="245" spans="1:15" ht="31.5" outlineLevel="3" x14ac:dyDescent="0.2">
      <c r="A245" s="5" t="s">
        <v>35</v>
      </c>
      <c r="B245" s="5" t="s">
        <v>203</v>
      </c>
      <c r="C245" s="5" t="s">
        <v>207</v>
      </c>
      <c r="D245" s="5"/>
      <c r="E245" s="19" t="s">
        <v>208</v>
      </c>
      <c r="F245" s="4">
        <f t="shared" si="410"/>
        <v>800</v>
      </c>
      <c r="G245" s="4">
        <f t="shared" si="410"/>
        <v>0</v>
      </c>
      <c r="H245" s="4">
        <f t="shared" si="410"/>
        <v>800</v>
      </c>
      <c r="I245" s="4">
        <f t="shared" si="410"/>
        <v>700</v>
      </c>
      <c r="J245" s="4">
        <f t="shared" si="410"/>
        <v>0</v>
      </c>
      <c r="K245" s="4">
        <f t="shared" si="410"/>
        <v>700</v>
      </c>
      <c r="L245" s="4">
        <f t="shared" si="410"/>
        <v>700</v>
      </c>
      <c r="M245" s="4">
        <f t="shared" si="410"/>
        <v>0</v>
      </c>
      <c r="N245" s="4">
        <f t="shared" si="410"/>
        <v>700</v>
      </c>
      <c r="O245" s="126"/>
    </row>
    <row r="246" spans="1:15" ht="47.25" customHeight="1" outlineLevel="4" x14ac:dyDescent="0.2">
      <c r="A246" s="5" t="s">
        <v>35</v>
      </c>
      <c r="B246" s="5" t="s">
        <v>203</v>
      </c>
      <c r="C246" s="5" t="s">
        <v>209</v>
      </c>
      <c r="D246" s="5"/>
      <c r="E246" s="19" t="s">
        <v>796</v>
      </c>
      <c r="F246" s="4">
        <f t="shared" si="410"/>
        <v>800</v>
      </c>
      <c r="G246" s="4">
        <f t="shared" si="410"/>
        <v>0</v>
      </c>
      <c r="H246" s="4">
        <f t="shared" si="410"/>
        <v>800</v>
      </c>
      <c r="I246" s="4">
        <f t="shared" si="410"/>
        <v>700</v>
      </c>
      <c r="J246" s="4">
        <f t="shared" si="410"/>
        <v>0</v>
      </c>
      <c r="K246" s="4">
        <f t="shared" si="410"/>
        <v>700</v>
      </c>
      <c r="L246" s="4">
        <f t="shared" si="410"/>
        <v>700</v>
      </c>
      <c r="M246" s="4">
        <f t="shared" si="410"/>
        <v>0</v>
      </c>
      <c r="N246" s="4">
        <f t="shared" si="410"/>
        <v>700</v>
      </c>
      <c r="O246" s="126"/>
    </row>
    <row r="247" spans="1:15" ht="23.25" customHeight="1" outlineLevel="5" x14ac:dyDescent="0.2">
      <c r="A247" s="5" t="s">
        <v>35</v>
      </c>
      <c r="B247" s="5" t="s">
        <v>203</v>
      </c>
      <c r="C247" s="5" t="s">
        <v>210</v>
      </c>
      <c r="D247" s="5"/>
      <c r="E247" s="19" t="s">
        <v>623</v>
      </c>
      <c r="F247" s="4">
        <f t="shared" si="410"/>
        <v>800</v>
      </c>
      <c r="G247" s="4">
        <f t="shared" si="410"/>
        <v>0</v>
      </c>
      <c r="H247" s="4">
        <f t="shared" si="410"/>
        <v>800</v>
      </c>
      <c r="I247" s="4">
        <f t="shared" si="410"/>
        <v>700</v>
      </c>
      <c r="J247" s="4">
        <f t="shared" si="410"/>
        <v>0</v>
      </c>
      <c r="K247" s="4">
        <f t="shared" si="410"/>
        <v>700</v>
      </c>
      <c r="L247" s="4">
        <f t="shared" si="410"/>
        <v>700</v>
      </c>
      <c r="M247" s="4">
        <f t="shared" si="410"/>
        <v>0</v>
      </c>
      <c r="N247" s="4">
        <f t="shared" si="410"/>
        <v>700</v>
      </c>
      <c r="O247" s="126"/>
    </row>
    <row r="248" spans="1:15" ht="31.5" outlineLevel="7" x14ac:dyDescent="0.2">
      <c r="A248" s="10" t="s">
        <v>35</v>
      </c>
      <c r="B248" s="10" t="s">
        <v>203</v>
      </c>
      <c r="C248" s="10" t="s">
        <v>210</v>
      </c>
      <c r="D248" s="10" t="s">
        <v>11</v>
      </c>
      <c r="E248" s="15" t="s">
        <v>12</v>
      </c>
      <c r="F248" s="7">
        <v>800</v>
      </c>
      <c r="G248" s="7"/>
      <c r="H248" s="7">
        <f>SUM(F248:G248)</f>
        <v>800</v>
      </c>
      <c r="I248" s="7">
        <v>700</v>
      </c>
      <c r="J248" s="7"/>
      <c r="K248" s="7">
        <f>SUM(I248:J248)</f>
        <v>700</v>
      </c>
      <c r="L248" s="7">
        <v>700</v>
      </c>
      <c r="M248" s="7"/>
      <c r="N248" s="7">
        <f>SUM(L248:M248)</f>
        <v>700</v>
      </c>
      <c r="O248" s="126"/>
    </row>
    <row r="249" spans="1:15" ht="31.5" outlineLevel="2" x14ac:dyDescent="0.2">
      <c r="A249" s="5" t="s">
        <v>35</v>
      </c>
      <c r="B249" s="5" t="s">
        <v>203</v>
      </c>
      <c r="C249" s="5" t="s">
        <v>158</v>
      </c>
      <c r="D249" s="5"/>
      <c r="E249" s="19" t="s">
        <v>159</v>
      </c>
      <c r="F249" s="4">
        <f>F250</f>
        <v>1000</v>
      </c>
      <c r="G249" s="4">
        <f t="shared" ref="G249:H249" si="411">G250</f>
        <v>-500</v>
      </c>
      <c r="H249" s="4">
        <f t="shared" si="411"/>
        <v>500</v>
      </c>
      <c r="I249" s="4">
        <f t="shared" ref="I249:L249" si="412">I250</f>
        <v>850</v>
      </c>
      <c r="J249" s="4">
        <f t="shared" ref="J249" si="413">J250</f>
        <v>-600</v>
      </c>
      <c r="K249" s="4">
        <f t="shared" ref="K249" si="414">K250</f>
        <v>250</v>
      </c>
      <c r="L249" s="4">
        <f t="shared" si="412"/>
        <v>850</v>
      </c>
      <c r="M249" s="4">
        <f t="shared" ref="M249" si="415">M250</f>
        <v>-600</v>
      </c>
      <c r="N249" s="4">
        <f t="shared" ref="N249" si="416">N250</f>
        <v>250</v>
      </c>
      <c r="O249" s="126"/>
    </row>
    <row r="250" spans="1:15" ht="31.5" outlineLevel="3" x14ac:dyDescent="0.2">
      <c r="A250" s="5" t="s">
        <v>35</v>
      </c>
      <c r="B250" s="5" t="s">
        <v>203</v>
      </c>
      <c r="C250" s="5" t="s">
        <v>211</v>
      </c>
      <c r="D250" s="5"/>
      <c r="E250" s="19" t="s">
        <v>212</v>
      </c>
      <c r="F250" s="4">
        <f>F251+F256</f>
        <v>1000</v>
      </c>
      <c r="G250" s="4">
        <f t="shared" ref="G250:H250" si="417">G251+G256</f>
        <v>-500</v>
      </c>
      <c r="H250" s="4">
        <f t="shared" si="417"/>
        <v>500</v>
      </c>
      <c r="I250" s="4">
        <f t="shared" ref="I250:L250" si="418">I251+I256</f>
        <v>850</v>
      </c>
      <c r="J250" s="4">
        <f t="shared" ref="J250" si="419">J251+J256</f>
        <v>-600</v>
      </c>
      <c r="K250" s="4">
        <f t="shared" ref="K250" si="420">K251+K256</f>
        <v>250</v>
      </c>
      <c r="L250" s="4">
        <f t="shared" si="418"/>
        <v>850</v>
      </c>
      <c r="M250" s="4">
        <f t="shared" ref="M250" si="421">M251+M256</f>
        <v>-600</v>
      </c>
      <c r="N250" s="4">
        <f t="shared" ref="N250" si="422">N251+N256</f>
        <v>250</v>
      </c>
      <c r="O250" s="126"/>
    </row>
    <row r="251" spans="1:15" ht="31.5" outlineLevel="4" x14ac:dyDescent="0.2">
      <c r="A251" s="5" t="s">
        <v>35</v>
      </c>
      <c r="B251" s="5" t="s">
        <v>203</v>
      </c>
      <c r="C251" s="5" t="s">
        <v>213</v>
      </c>
      <c r="D251" s="5"/>
      <c r="E251" s="19" t="s">
        <v>841</v>
      </c>
      <c r="F251" s="4">
        <f t="shared" ref="F251:N252" si="423">F252</f>
        <v>700</v>
      </c>
      <c r="G251" s="4">
        <f>G252+G254</f>
        <v>-200</v>
      </c>
      <c r="H251" s="4">
        <f t="shared" ref="H251:N251" si="424">H252+H254</f>
        <v>500</v>
      </c>
      <c r="I251" s="4">
        <f t="shared" si="424"/>
        <v>600</v>
      </c>
      <c r="J251" s="4">
        <f t="shared" si="424"/>
        <v>-350</v>
      </c>
      <c r="K251" s="4">
        <f t="shared" si="424"/>
        <v>250</v>
      </c>
      <c r="L251" s="4">
        <f t="shared" si="424"/>
        <v>600</v>
      </c>
      <c r="M251" s="4">
        <f t="shared" si="424"/>
        <v>-350</v>
      </c>
      <c r="N251" s="4">
        <f t="shared" si="424"/>
        <v>250</v>
      </c>
      <c r="O251" s="126"/>
    </row>
    <row r="252" spans="1:15" ht="17.25" hidden="1" customHeight="1" outlineLevel="5" x14ac:dyDescent="0.2">
      <c r="A252" s="5" t="s">
        <v>35</v>
      </c>
      <c r="B252" s="5" t="s">
        <v>203</v>
      </c>
      <c r="C252" s="5" t="s">
        <v>214</v>
      </c>
      <c r="D252" s="5"/>
      <c r="E252" s="19" t="s">
        <v>215</v>
      </c>
      <c r="F252" s="4">
        <f t="shared" si="423"/>
        <v>700</v>
      </c>
      <c r="G252" s="4">
        <f t="shared" si="423"/>
        <v>-700</v>
      </c>
      <c r="H252" s="4">
        <f t="shared" si="423"/>
        <v>0</v>
      </c>
      <c r="I252" s="4">
        <f t="shared" si="423"/>
        <v>600</v>
      </c>
      <c r="J252" s="4">
        <f t="shared" si="423"/>
        <v>-600</v>
      </c>
      <c r="K252" s="4">
        <f t="shared" si="423"/>
        <v>0</v>
      </c>
      <c r="L252" s="4">
        <f t="shared" si="423"/>
        <v>600</v>
      </c>
      <c r="M252" s="4">
        <f t="shared" si="423"/>
        <v>-600</v>
      </c>
      <c r="N252" s="4">
        <f t="shared" si="423"/>
        <v>0</v>
      </c>
      <c r="O252" s="126"/>
    </row>
    <row r="253" spans="1:15" ht="31.5" hidden="1" outlineLevel="7" x14ac:dyDescent="0.2">
      <c r="A253" s="10" t="s">
        <v>35</v>
      </c>
      <c r="B253" s="10" t="s">
        <v>203</v>
      </c>
      <c r="C253" s="10" t="s">
        <v>214</v>
      </c>
      <c r="D253" s="10" t="s">
        <v>92</v>
      </c>
      <c r="E253" s="15" t="s">
        <v>93</v>
      </c>
      <c r="F253" s="7">
        <v>700</v>
      </c>
      <c r="G253" s="7">
        <v>-700</v>
      </c>
      <c r="H253" s="7">
        <f>SUM(F253:G253)</f>
        <v>0</v>
      </c>
      <c r="I253" s="7">
        <v>600</v>
      </c>
      <c r="J253" s="7">
        <v>-600</v>
      </c>
      <c r="K253" s="7">
        <f>SUM(I253:J253)</f>
        <v>0</v>
      </c>
      <c r="L253" s="7">
        <v>600</v>
      </c>
      <c r="M253" s="7">
        <v>-600</v>
      </c>
      <c r="N253" s="7">
        <f>SUM(L253:M253)</f>
        <v>0</v>
      </c>
      <c r="O253" s="126"/>
    </row>
    <row r="254" spans="1:15" ht="15.75" outlineLevel="7" x14ac:dyDescent="0.25">
      <c r="A254" s="5" t="s">
        <v>35</v>
      </c>
      <c r="B254" s="5" t="s">
        <v>203</v>
      </c>
      <c r="C254" s="5" t="s">
        <v>840</v>
      </c>
      <c r="D254" s="5"/>
      <c r="E254" s="114" t="s">
        <v>219</v>
      </c>
      <c r="F254" s="4">
        <f t="shared" ref="F254:N257" si="425">F255</f>
        <v>0</v>
      </c>
      <c r="G254" s="4">
        <f t="shared" si="425"/>
        <v>500</v>
      </c>
      <c r="H254" s="4">
        <f t="shared" si="425"/>
        <v>500</v>
      </c>
      <c r="I254" s="4">
        <f t="shared" si="425"/>
        <v>0</v>
      </c>
      <c r="J254" s="4">
        <f t="shared" si="425"/>
        <v>250</v>
      </c>
      <c r="K254" s="4">
        <f t="shared" si="425"/>
        <v>250</v>
      </c>
      <c r="L254" s="4">
        <f t="shared" si="425"/>
        <v>0</v>
      </c>
      <c r="M254" s="4">
        <f t="shared" si="425"/>
        <v>250</v>
      </c>
      <c r="N254" s="4">
        <f t="shared" si="425"/>
        <v>250</v>
      </c>
      <c r="O254" s="126"/>
    </row>
    <row r="255" spans="1:15" ht="15.75" outlineLevel="7" x14ac:dyDescent="0.25">
      <c r="A255" s="10" t="s">
        <v>35</v>
      </c>
      <c r="B255" s="10" t="s">
        <v>203</v>
      </c>
      <c r="C255" s="10" t="s">
        <v>840</v>
      </c>
      <c r="D255" s="10" t="s">
        <v>27</v>
      </c>
      <c r="E255" s="113" t="s">
        <v>28</v>
      </c>
      <c r="F255" s="7"/>
      <c r="G255" s="7">
        <v>500</v>
      </c>
      <c r="H255" s="7">
        <f t="shared" ref="H255" si="426">SUM(F255:G255)</f>
        <v>500</v>
      </c>
      <c r="I255" s="7"/>
      <c r="J255" s="7">
        <v>250</v>
      </c>
      <c r="K255" s="7">
        <f t="shared" ref="K255" si="427">SUM(I255:J255)</f>
        <v>250</v>
      </c>
      <c r="L255" s="7"/>
      <c r="M255" s="7">
        <v>250</v>
      </c>
      <c r="N255" s="7">
        <f t="shared" ref="N255" si="428">SUM(L255:M255)</f>
        <v>250</v>
      </c>
      <c r="O255" s="126"/>
    </row>
    <row r="256" spans="1:15" ht="31.5" hidden="1" outlineLevel="4" x14ac:dyDescent="0.25">
      <c r="A256" s="5" t="s">
        <v>35</v>
      </c>
      <c r="B256" s="5" t="s">
        <v>203</v>
      </c>
      <c r="C256" s="5" t="s">
        <v>216</v>
      </c>
      <c r="D256" s="5"/>
      <c r="E256" s="114" t="s">
        <v>217</v>
      </c>
      <c r="F256" s="4">
        <f t="shared" si="425"/>
        <v>300</v>
      </c>
      <c r="G256" s="4">
        <f t="shared" si="425"/>
        <v>-300</v>
      </c>
      <c r="H256" s="4">
        <f t="shared" si="425"/>
        <v>0</v>
      </c>
      <c r="I256" s="4">
        <f t="shared" si="425"/>
        <v>250</v>
      </c>
      <c r="J256" s="4">
        <f t="shared" si="425"/>
        <v>-250</v>
      </c>
      <c r="K256" s="4">
        <f t="shared" si="425"/>
        <v>0</v>
      </c>
      <c r="L256" s="4">
        <f t="shared" si="425"/>
        <v>250</v>
      </c>
      <c r="M256" s="4">
        <f t="shared" si="425"/>
        <v>-250</v>
      </c>
      <c r="N256" s="4">
        <f t="shared" si="425"/>
        <v>0</v>
      </c>
      <c r="O256" s="126"/>
    </row>
    <row r="257" spans="1:15" ht="15.75" hidden="1" outlineLevel="5" x14ac:dyDescent="0.25">
      <c r="A257" s="5" t="s">
        <v>35</v>
      </c>
      <c r="B257" s="5" t="s">
        <v>203</v>
      </c>
      <c r="C257" s="5" t="s">
        <v>218</v>
      </c>
      <c r="D257" s="5"/>
      <c r="E257" s="114" t="s">
        <v>219</v>
      </c>
      <c r="F257" s="4">
        <f t="shared" si="425"/>
        <v>300</v>
      </c>
      <c r="G257" s="4">
        <f t="shared" si="425"/>
        <v>-300</v>
      </c>
      <c r="H257" s="4">
        <f t="shared" si="425"/>
        <v>0</v>
      </c>
      <c r="I257" s="4">
        <f t="shared" si="425"/>
        <v>250</v>
      </c>
      <c r="J257" s="4">
        <f t="shared" si="425"/>
        <v>-250</v>
      </c>
      <c r="K257" s="4">
        <f t="shared" si="425"/>
        <v>0</v>
      </c>
      <c r="L257" s="4">
        <f t="shared" si="425"/>
        <v>250</v>
      </c>
      <c r="M257" s="4">
        <f t="shared" si="425"/>
        <v>-250</v>
      </c>
      <c r="N257" s="4">
        <f t="shared" si="425"/>
        <v>0</v>
      </c>
      <c r="O257" s="126"/>
    </row>
    <row r="258" spans="1:15" ht="15.75" hidden="1" outlineLevel="7" x14ac:dyDescent="0.25">
      <c r="A258" s="10" t="s">
        <v>35</v>
      </c>
      <c r="B258" s="10" t="s">
        <v>203</v>
      </c>
      <c r="C258" s="10" t="s">
        <v>218</v>
      </c>
      <c r="D258" s="10" t="s">
        <v>27</v>
      </c>
      <c r="E258" s="113" t="s">
        <v>28</v>
      </c>
      <c r="F258" s="7">
        <v>300</v>
      </c>
      <c r="G258" s="7">
        <v>-300</v>
      </c>
      <c r="H258" s="7">
        <f t="shared" ref="H258" si="429">SUM(F258:G258)</f>
        <v>0</v>
      </c>
      <c r="I258" s="7">
        <v>250</v>
      </c>
      <c r="J258" s="7">
        <v>-250</v>
      </c>
      <c r="K258" s="7">
        <f t="shared" ref="K258" si="430">SUM(I258:J258)</f>
        <v>0</v>
      </c>
      <c r="L258" s="7">
        <v>250</v>
      </c>
      <c r="M258" s="7">
        <v>-250</v>
      </c>
      <c r="N258" s="7">
        <f t="shared" ref="N258" si="431">SUM(L258:M258)</f>
        <v>0</v>
      </c>
      <c r="O258" s="126"/>
    </row>
    <row r="259" spans="1:15" ht="15.75" outlineLevel="7" x14ac:dyDescent="0.2">
      <c r="A259" s="5" t="s">
        <v>35</v>
      </c>
      <c r="B259" s="5" t="s">
        <v>567</v>
      </c>
      <c r="C259" s="10"/>
      <c r="D259" s="10"/>
      <c r="E259" s="11" t="s">
        <v>547</v>
      </c>
      <c r="F259" s="4">
        <f>F260+F286+F297+F339</f>
        <v>529841.19527000003</v>
      </c>
      <c r="G259" s="4">
        <f t="shared" ref="G259:H259" si="432">G260+G286+G297+G339</f>
        <v>-9716.9000000000015</v>
      </c>
      <c r="H259" s="4">
        <f t="shared" si="432"/>
        <v>520124.29527</v>
      </c>
      <c r="I259" s="4">
        <f>I260+I286+I297+I339</f>
        <v>443230.69999999995</v>
      </c>
      <c r="J259" s="4">
        <f t="shared" ref="J259" si="433">J260+J286+J297+J339</f>
        <v>-4777.5</v>
      </c>
      <c r="K259" s="4">
        <f t="shared" ref="K259" si="434">K260+K286+K297+K339</f>
        <v>438453.19999999995</v>
      </c>
      <c r="L259" s="4">
        <f>L260+L286+L297+L339</f>
        <v>255740.75</v>
      </c>
      <c r="M259" s="4">
        <f t="shared" ref="M259" si="435">M260+M286+M297+M339</f>
        <v>0</v>
      </c>
      <c r="N259" s="4">
        <f t="shared" ref="N259" si="436">N260+N286+N297+N339</f>
        <v>255740.75</v>
      </c>
      <c r="O259" s="126"/>
    </row>
    <row r="260" spans="1:15" ht="15.75" outlineLevel="1" x14ac:dyDescent="0.2">
      <c r="A260" s="5" t="s">
        <v>35</v>
      </c>
      <c r="B260" s="5" t="s">
        <v>220</v>
      </c>
      <c r="C260" s="5"/>
      <c r="D260" s="5"/>
      <c r="E260" s="19" t="s">
        <v>221</v>
      </c>
      <c r="F260" s="4">
        <f>F261</f>
        <v>304164.29527</v>
      </c>
      <c r="G260" s="4">
        <f t="shared" ref="G260:H260" si="437">G261</f>
        <v>-9717.7000000000007</v>
      </c>
      <c r="H260" s="4">
        <f t="shared" si="437"/>
        <v>294446.59526999999</v>
      </c>
      <c r="I260" s="4">
        <f t="shared" ref="I260:L260" si="438">I261</f>
        <v>232965.3</v>
      </c>
      <c r="J260" s="4">
        <f t="shared" ref="J260" si="439">J261</f>
        <v>-4777.5</v>
      </c>
      <c r="K260" s="4">
        <f t="shared" ref="K260" si="440">K261</f>
        <v>228187.8</v>
      </c>
      <c r="L260" s="4">
        <f t="shared" si="438"/>
        <v>43666.25</v>
      </c>
      <c r="M260" s="4">
        <f t="shared" ref="M260" si="441">M261</f>
        <v>0</v>
      </c>
      <c r="N260" s="4">
        <f t="shared" ref="N260" si="442">N261</f>
        <v>43666.25</v>
      </c>
      <c r="O260" s="126"/>
    </row>
    <row r="261" spans="1:15" ht="31.5" outlineLevel="2" x14ac:dyDescent="0.2">
      <c r="A261" s="5" t="s">
        <v>35</v>
      </c>
      <c r="B261" s="5" t="s">
        <v>220</v>
      </c>
      <c r="C261" s="5" t="s">
        <v>170</v>
      </c>
      <c r="D261" s="5"/>
      <c r="E261" s="19" t="s">
        <v>171</v>
      </c>
      <c r="F261" s="4">
        <f>F262+F268</f>
        <v>304164.29527</v>
      </c>
      <c r="G261" s="4">
        <f t="shared" ref="G261:H261" si="443">G262+G268</f>
        <v>-9717.7000000000007</v>
      </c>
      <c r="H261" s="4">
        <f t="shared" si="443"/>
        <v>294446.59526999999</v>
      </c>
      <c r="I261" s="4">
        <f t="shared" ref="I261:L261" si="444">I262+I268</f>
        <v>232965.3</v>
      </c>
      <c r="J261" s="4">
        <f t="shared" ref="J261" si="445">J262+J268</f>
        <v>-4777.5</v>
      </c>
      <c r="K261" s="4">
        <f t="shared" ref="K261" si="446">K262+K268</f>
        <v>228187.8</v>
      </c>
      <c r="L261" s="4">
        <f t="shared" si="444"/>
        <v>43666.25</v>
      </c>
      <c r="M261" s="4">
        <f t="shared" ref="M261" si="447">M262+M268</f>
        <v>0</v>
      </c>
      <c r="N261" s="4">
        <f t="shared" ref="N261" si="448">N262+N268</f>
        <v>43666.25</v>
      </c>
      <c r="O261" s="126"/>
    </row>
    <row r="262" spans="1:15" ht="15.75" outlineLevel="3" x14ac:dyDescent="0.2">
      <c r="A262" s="5" t="s">
        <v>35</v>
      </c>
      <c r="B262" s="5" t="s">
        <v>220</v>
      </c>
      <c r="C262" s="5" t="s">
        <v>172</v>
      </c>
      <c r="D262" s="5"/>
      <c r="E262" s="19" t="s">
        <v>604</v>
      </c>
      <c r="F262" s="4">
        <f t="shared" ref="F262:M266" si="449">F263</f>
        <v>551.1</v>
      </c>
      <c r="G262" s="4">
        <f t="shared" si="449"/>
        <v>0</v>
      </c>
      <c r="H262" s="4">
        <f t="shared" si="449"/>
        <v>551.1</v>
      </c>
      <c r="I262" s="4">
        <f t="shared" si="449"/>
        <v>0</v>
      </c>
      <c r="J262" s="4">
        <f t="shared" si="449"/>
        <v>0</v>
      </c>
      <c r="K262" s="4"/>
      <c r="L262" s="4">
        <f t="shared" si="449"/>
        <v>0</v>
      </c>
      <c r="M262" s="4">
        <f t="shared" si="449"/>
        <v>0</v>
      </c>
      <c r="N262" s="4"/>
      <c r="O262" s="126"/>
    </row>
    <row r="263" spans="1:15" ht="31.5" outlineLevel="4" x14ac:dyDescent="0.2">
      <c r="A263" s="5" t="s">
        <v>35</v>
      </c>
      <c r="B263" s="5" t="s">
        <v>220</v>
      </c>
      <c r="C263" s="5" t="s">
        <v>222</v>
      </c>
      <c r="D263" s="5"/>
      <c r="E263" s="19" t="s">
        <v>223</v>
      </c>
      <c r="F263" s="4">
        <f>F264+F266</f>
        <v>551.1</v>
      </c>
      <c r="G263" s="4">
        <f t="shared" ref="G263:H263" si="450">G264+G266</f>
        <v>0</v>
      </c>
      <c r="H263" s="4">
        <f t="shared" si="450"/>
        <v>551.1</v>
      </c>
      <c r="I263" s="4">
        <f t="shared" ref="I263:L263" si="451">I264+I266</f>
        <v>0</v>
      </c>
      <c r="J263" s="4">
        <f t="shared" ref="J263" si="452">J264+J266</f>
        <v>0</v>
      </c>
      <c r="K263" s="4"/>
      <c r="L263" s="4">
        <f t="shared" si="451"/>
        <v>0</v>
      </c>
      <c r="M263" s="4">
        <f t="shared" ref="M263" si="453">M264+M266</f>
        <v>0</v>
      </c>
      <c r="N263" s="4"/>
      <c r="O263" s="126"/>
    </row>
    <row r="264" spans="1:15" ht="47.25" outlineLevel="5" x14ac:dyDescent="0.2">
      <c r="A264" s="5" t="s">
        <v>35</v>
      </c>
      <c r="B264" s="5" t="s">
        <v>220</v>
      </c>
      <c r="C264" s="5" t="s">
        <v>224</v>
      </c>
      <c r="D264" s="5"/>
      <c r="E264" s="19" t="s">
        <v>548</v>
      </c>
      <c r="F264" s="4">
        <f t="shared" si="449"/>
        <v>5</v>
      </c>
      <c r="G264" s="4">
        <f t="shared" si="449"/>
        <v>0</v>
      </c>
      <c r="H264" s="4">
        <f t="shared" si="449"/>
        <v>5</v>
      </c>
      <c r="I264" s="4">
        <f t="shared" si="449"/>
        <v>0</v>
      </c>
      <c r="J264" s="4">
        <f t="shared" si="449"/>
        <v>0</v>
      </c>
      <c r="K264" s="4"/>
      <c r="L264" s="4">
        <f t="shared" si="449"/>
        <v>0</v>
      </c>
      <c r="M264" s="4">
        <f t="shared" si="449"/>
        <v>0</v>
      </c>
      <c r="N264" s="4"/>
      <c r="O264" s="126"/>
    </row>
    <row r="265" spans="1:15" ht="31.5" outlineLevel="7" x14ac:dyDescent="0.2">
      <c r="A265" s="10" t="s">
        <v>35</v>
      </c>
      <c r="B265" s="10" t="s">
        <v>220</v>
      </c>
      <c r="C265" s="10" t="s">
        <v>224</v>
      </c>
      <c r="D265" s="10" t="s">
        <v>92</v>
      </c>
      <c r="E265" s="15" t="s">
        <v>93</v>
      </c>
      <c r="F265" s="7">
        <v>5</v>
      </c>
      <c r="G265" s="7"/>
      <c r="H265" s="7">
        <f>SUM(F265:G265)</f>
        <v>5</v>
      </c>
      <c r="I265" s="7"/>
      <c r="J265" s="7"/>
      <c r="K265" s="7"/>
      <c r="L265" s="7"/>
      <c r="M265" s="7"/>
      <c r="N265" s="7"/>
      <c r="O265" s="126"/>
    </row>
    <row r="266" spans="1:15" s="160" customFormat="1" ht="47.25" outlineLevel="5" x14ac:dyDescent="0.2">
      <c r="A266" s="5" t="s">
        <v>35</v>
      </c>
      <c r="B266" s="5" t="s">
        <v>220</v>
      </c>
      <c r="C266" s="5" t="s">
        <v>224</v>
      </c>
      <c r="D266" s="5"/>
      <c r="E266" s="19" t="s">
        <v>586</v>
      </c>
      <c r="F266" s="4">
        <f t="shared" si="449"/>
        <v>546.1</v>
      </c>
      <c r="G266" s="4">
        <f t="shared" si="449"/>
        <v>0</v>
      </c>
      <c r="H266" s="4">
        <f t="shared" si="449"/>
        <v>546.1</v>
      </c>
      <c r="I266" s="4">
        <f t="shared" si="449"/>
        <v>0</v>
      </c>
      <c r="J266" s="4">
        <f t="shared" si="449"/>
        <v>0</v>
      </c>
      <c r="K266" s="4"/>
      <c r="L266" s="4">
        <f t="shared" si="449"/>
        <v>0</v>
      </c>
      <c r="M266" s="4">
        <f t="shared" si="449"/>
        <v>0</v>
      </c>
      <c r="N266" s="4"/>
      <c r="O266" s="126"/>
    </row>
    <row r="267" spans="1:15" s="160" customFormat="1" ht="31.5" outlineLevel="7" x14ac:dyDescent="0.2">
      <c r="A267" s="10" t="s">
        <v>35</v>
      </c>
      <c r="B267" s="10" t="s">
        <v>220</v>
      </c>
      <c r="C267" s="10" t="s">
        <v>224</v>
      </c>
      <c r="D267" s="10" t="s">
        <v>92</v>
      </c>
      <c r="E267" s="15" t="s">
        <v>93</v>
      </c>
      <c r="F267" s="7">
        <v>546.1</v>
      </c>
      <c r="G267" s="7"/>
      <c r="H267" s="7">
        <f>SUM(F267:G267)</f>
        <v>546.1</v>
      </c>
      <c r="I267" s="7"/>
      <c r="J267" s="7"/>
      <c r="K267" s="7"/>
      <c r="L267" s="7"/>
      <c r="M267" s="7"/>
      <c r="N267" s="7"/>
      <c r="O267" s="126"/>
    </row>
    <row r="268" spans="1:15" ht="31.5" outlineLevel="3" x14ac:dyDescent="0.2">
      <c r="A268" s="5" t="s">
        <v>35</v>
      </c>
      <c r="B268" s="5" t="s">
        <v>220</v>
      </c>
      <c r="C268" s="5" t="s">
        <v>225</v>
      </c>
      <c r="D268" s="5"/>
      <c r="E268" s="19" t="s">
        <v>226</v>
      </c>
      <c r="F268" s="4">
        <f>F269+F281</f>
        <v>303613.19527000003</v>
      </c>
      <c r="G268" s="4">
        <f t="shared" ref="G268:H268" si="454">G269+G281</f>
        <v>-9717.7000000000007</v>
      </c>
      <c r="H268" s="4">
        <f t="shared" si="454"/>
        <v>293895.49527000001</v>
      </c>
      <c r="I268" s="4">
        <f t="shared" ref="I268:L268" si="455">I269+I281</f>
        <v>232965.3</v>
      </c>
      <c r="J268" s="4">
        <f t="shared" ref="J268" si="456">J269+J281</f>
        <v>-4777.5</v>
      </c>
      <c r="K268" s="4">
        <f t="shared" ref="K268" si="457">K269+K281</f>
        <v>228187.8</v>
      </c>
      <c r="L268" s="4">
        <f t="shared" si="455"/>
        <v>43666.25</v>
      </c>
      <c r="M268" s="4">
        <f t="shared" ref="M268" si="458">M269+M281</f>
        <v>0</v>
      </c>
      <c r="N268" s="4">
        <f t="shared" ref="N268" si="459">N269+N281</f>
        <v>43666.25</v>
      </c>
      <c r="O268" s="126"/>
    </row>
    <row r="269" spans="1:15" ht="26.25" customHeight="1" outlineLevel="4" x14ac:dyDescent="0.2">
      <c r="A269" s="5" t="s">
        <v>35</v>
      </c>
      <c r="B269" s="5" t="s">
        <v>220</v>
      </c>
      <c r="C269" s="5" t="s">
        <v>227</v>
      </c>
      <c r="D269" s="5"/>
      <c r="E269" s="19" t="s">
        <v>228</v>
      </c>
      <c r="F269" s="4">
        <f>F270+F272+F275+F277+F279</f>
        <v>222958.69527</v>
      </c>
      <c r="G269" s="4">
        <f t="shared" ref="G269:H269" si="460">G270+G272+G275+G277+G279</f>
        <v>0</v>
      </c>
      <c r="H269" s="4">
        <f t="shared" si="460"/>
        <v>222958.69527</v>
      </c>
      <c r="I269" s="4">
        <f>I270+I272+I275+I277+I279</f>
        <v>23381.3</v>
      </c>
      <c r="J269" s="4">
        <f t="shared" ref="J269" si="461">J270+J272+J275+J277+J279</f>
        <v>0</v>
      </c>
      <c r="K269" s="4">
        <f t="shared" ref="K269" si="462">K270+K272+K275+K277+K279</f>
        <v>23381.3</v>
      </c>
      <c r="L269" s="4">
        <f>L270+L272+L275+L277+L279</f>
        <v>43666.25</v>
      </c>
      <c r="M269" s="4">
        <f t="shared" ref="M269" si="463">M270+M272+M275+M277+M279</f>
        <v>0</v>
      </c>
      <c r="N269" s="4">
        <f t="shared" ref="N269" si="464">N270+N272+N275+N277+N279</f>
        <v>43666.25</v>
      </c>
      <c r="O269" s="126"/>
    </row>
    <row r="270" spans="1:15" ht="31.5" outlineLevel="5" x14ac:dyDescent="0.2">
      <c r="A270" s="5" t="s">
        <v>35</v>
      </c>
      <c r="B270" s="5" t="s">
        <v>220</v>
      </c>
      <c r="C270" s="5" t="s">
        <v>229</v>
      </c>
      <c r="D270" s="5"/>
      <c r="E270" s="19" t="s">
        <v>230</v>
      </c>
      <c r="F270" s="4">
        <f>F271</f>
        <v>2500</v>
      </c>
      <c r="G270" s="4">
        <f t="shared" ref="G270:H270" si="465">G271</f>
        <v>0</v>
      </c>
      <c r="H270" s="4">
        <f t="shared" si="465"/>
        <v>2500</v>
      </c>
      <c r="I270" s="4">
        <f t="shared" ref="I270:L270" si="466">I271</f>
        <v>4300</v>
      </c>
      <c r="J270" s="4">
        <f t="shared" ref="J270" si="467">J271</f>
        <v>0</v>
      </c>
      <c r="K270" s="4">
        <f t="shared" ref="K270" si="468">K271</f>
        <v>4300</v>
      </c>
      <c r="L270" s="4">
        <f t="shared" si="466"/>
        <v>4300</v>
      </c>
      <c r="M270" s="4">
        <f t="shared" ref="M270" si="469">M271</f>
        <v>0</v>
      </c>
      <c r="N270" s="4">
        <f t="shared" ref="N270" si="470">N271</f>
        <v>4300</v>
      </c>
      <c r="O270" s="126"/>
    </row>
    <row r="271" spans="1:15" ht="15.75" outlineLevel="7" x14ac:dyDescent="0.2">
      <c r="A271" s="10" t="s">
        <v>35</v>
      </c>
      <c r="B271" s="10" t="s">
        <v>220</v>
      </c>
      <c r="C271" s="10" t="s">
        <v>229</v>
      </c>
      <c r="D271" s="10" t="s">
        <v>27</v>
      </c>
      <c r="E271" s="15" t="s">
        <v>28</v>
      </c>
      <c r="F271" s="7">
        <v>2500</v>
      </c>
      <c r="G271" s="7"/>
      <c r="H271" s="7">
        <f>SUM(F271:G271)</f>
        <v>2500</v>
      </c>
      <c r="I271" s="7">
        <v>4300</v>
      </c>
      <c r="J271" s="7"/>
      <c r="K271" s="7">
        <f>SUM(I271:J271)</f>
        <v>4300</v>
      </c>
      <c r="L271" s="7">
        <v>4300</v>
      </c>
      <c r="M271" s="7"/>
      <c r="N271" s="7">
        <f>SUM(L271:M271)</f>
        <v>4300</v>
      </c>
      <c r="O271" s="126"/>
    </row>
    <row r="272" spans="1:15" ht="15.75" outlineLevel="5" x14ac:dyDescent="0.2">
      <c r="A272" s="5" t="s">
        <v>35</v>
      </c>
      <c r="B272" s="5" t="s">
        <v>220</v>
      </c>
      <c r="C272" s="5" t="s">
        <v>231</v>
      </c>
      <c r="D272" s="5"/>
      <c r="E272" s="19" t="s">
        <v>797</v>
      </c>
      <c r="F272" s="4">
        <f>F273+F274</f>
        <v>5674.8</v>
      </c>
      <c r="G272" s="4">
        <f t="shared" ref="G272:H272" si="471">G273+G274</f>
        <v>0</v>
      </c>
      <c r="H272" s="4">
        <f t="shared" si="471"/>
        <v>5674.8</v>
      </c>
      <c r="I272" s="4">
        <f t="shared" ref="I272:L272" si="472">I273+I274</f>
        <v>5150</v>
      </c>
      <c r="J272" s="4">
        <f t="shared" ref="J272" si="473">J273+J274</f>
        <v>0</v>
      </c>
      <c r="K272" s="4">
        <f t="shared" ref="K272" si="474">K273+K274</f>
        <v>5150</v>
      </c>
      <c r="L272" s="4">
        <f t="shared" si="472"/>
        <v>5150</v>
      </c>
      <c r="M272" s="4">
        <f t="shared" ref="M272" si="475">M273+M274</f>
        <v>0</v>
      </c>
      <c r="N272" s="4">
        <f t="shared" ref="N272" si="476">N273+N274</f>
        <v>5150</v>
      </c>
      <c r="O272" s="126"/>
    </row>
    <row r="273" spans="1:15" ht="31.5" outlineLevel="7" x14ac:dyDescent="0.2">
      <c r="A273" s="10" t="s">
        <v>35</v>
      </c>
      <c r="B273" s="10" t="s">
        <v>220</v>
      </c>
      <c r="C273" s="10" t="s">
        <v>231</v>
      </c>
      <c r="D273" s="10" t="s">
        <v>11</v>
      </c>
      <c r="E273" s="15" t="s">
        <v>12</v>
      </c>
      <c r="F273" s="7">
        <f>650+200</f>
        <v>850</v>
      </c>
      <c r="G273" s="7"/>
      <c r="H273" s="7">
        <f>SUM(F273:G273)</f>
        <v>850</v>
      </c>
      <c r="I273" s="7">
        <f t="shared" ref="I273:L273" si="477">650+200</f>
        <v>850</v>
      </c>
      <c r="J273" s="7"/>
      <c r="K273" s="7">
        <f>SUM(I273:J273)</f>
        <v>850</v>
      </c>
      <c r="L273" s="7">
        <f t="shared" si="477"/>
        <v>850</v>
      </c>
      <c r="M273" s="7"/>
      <c r="N273" s="7">
        <f>SUM(L273:M273)</f>
        <v>850</v>
      </c>
      <c r="O273" s="126"/>
    </row>
    <row r="274" spans="1:15" ht="31.5" outlineLevel="7" x14ac:dyDescent="0.2">
      <c r="A274" s="10" t="s">
        <v>35</v>
      </c>
      <c r="B274" s="10" t="s">
        <v>220</v>
      </c>
      <c r="C274" s="10" t="s">
        <v>231</v>
      </c>
      <c r="D274" s="10" t="s">
        <v>92</v>
      </c>
      <c r="E274" s="15" t="s">
        <v>93</v>
      </c>
      <c r="F274" s="7">
        <v>4824.8</v>
      </c>
      <c r="G274" s="7"/>
      <c r="H274" s="7">
        <f>SUM(F274:G274)</f>
        <v>4824.8</v>
      </c>
      <c r="I274" s="7">
        <v>4300</v>
      </c>
      <c r="J274" s="7"/>
      <c r="K274" s="7">
        <f>SUM(I274:J274)</f>
        <v>4300</v>
      </c>
      <c r="L274" s="7">
        <v>4300</v>
      </c>
      <c r="M274" s="7"/>
      <c r="N274" s="7">
        <f>SUM(L274:M274)</f>
        <v>4300</v>
      </c>
      <c r="O274" s="126"/>
    </row>
    <row r="275" spans="1:15" ht="31.5" outlineLevel="5" x14ac:dyDescent="0.2">
      <c r="A275" s="5" t="s">
        <v>35</v>
      </c>
      <c r="B275" s="5" t="s">
        <v>220</v>
      </c>
      <c r="C275" s="5" t="s">
        <v>232</v>
      </c>
      <c r="D275" s="5"/>
      <c r="E275" s="19" t="s">
        <v>815</v>
      </c>
      <c r="F275" s="4">
        <f t="shared" ref="F275:N275" si="478">F276</f>
        <v>1093.3</v>
      </c>
      <c r="G275" s="4">
        <f t="shared" si="478"/>
        <v>0</v>
      </c>
      <c r="H275" s="4">
        <f t="shared" si="478"/>
        <v>1093.3</v>
      </c>
      <c r="I275" s="4">
        <f t="shared" si="478"/>
        <v>1093.3</v>
      </c>
      <c r="J275" s="4">
        <f t="shared" si="478"/>
        <v>0</v>
      </c>
      <c r="K275" s="4">
        <f t="shared" si="478"/>
        <v>1093.3</v>
      </c>
      <c r="L275" s="4">
        <f t="shared" si="478"/>
        <v>1093.3</v>
      </c>
      <c r="M275" s="4">
        <f t="shared" si="478"/>
        <v>0</v>
      </c>
      <c r="N275" s="4">
        <f t="shared" si="478"/>
        <v>1093.3</v>
      </c>
      <c r="O275" s="126"/>
    </row>
    <row r="276" spans="1:15" ht="31.5" outlineLevel="7" x14ac:dyDescent="0.2">
      <c r="A276" s="10" t="s">
        <v>35</v>
      </c>
      <c r="B276" s="10" t="s">
        <v>220</v>
      </c>
      <c r="C276" s="10" t="s">
        <v>232</v>
      </c>
      <c r="D276" s="10" t="s">
        <v>11</v>
      </c>
      <c r="E276" s="15" t="s">
        <v>12</v>
      </c>
      <c r="F276" s="7">
        <v>1093.3</v>
      </c>
      <c r="G276" s="7"/>
      <c r="H276" s="7">
        <f>SUM(F276:G276)</f>
        <v>1093.3</v>
      </c>
      <c r="I276" s="7">
        <v>1093.3</v>
      </c>
      <c r="J276" s="7"/>
      <c r="K276" s="7">
        <f>SUM(I276:J276)</f>
        <v>1093.3</v>
      </c>
      <c r="L276" s="7">
        <v>1093.3</v>
      </c>
      <c r="M276" s="7"/>
      <c r="N276" s="7">
        <f>SUM(L276:M276)</f>
        <v>1093.3</v>
      </c>
      <c r="O276" s="126"/>
    </row>
    <row r="277" spans="1:15" ht="35.25" customHeight="1" outlineLevel="5" x14ac:dyDescent="0.2">
      <c r="A277" s="5" t="s">
        <v>35</v>
      </c>
      <c r="B277" s="5" t="s">
        <v>220</v>
      </c>
      <c r="C277" s="5" t="s">
        <v>233</v>
      </c>
      <c r="D277" s="5"/>
      <c r="E277" s="19" t="s">
        <v>549</v>
      </c>
      <c r="F277" s="4">
        <f t="shared" ref="F277:N279" si="479">F278</f>
        <v>81989.695269999997</v>
      </c>
      <c r="G277" s="4">
        <f t="shared" si="479"/>
        <v>0</v>
      </c>
      <c r="H277" s="4">
        <f t="shared" si="479"/>
        <v>81989.695269999997</v>
      </c>
      <c r="I277" s="4">
        <f t="shared" si="479"/>
        <v>12838</v>
      </c>
      <c r="J277" s="4">
        <f t="shared" si="479"/>
        <v>0</v>
      </c>
      <c r="K277" s="4">
        <f t="shared" si="479"/>
        <v>12838</v>
      </c>
      <c r="L277" s="4">
        <f t="shared" si="479"/>
        <v>33122.949999999997</v>
      </c>
      <c r="M277" s="4">
        <f t="shared" si="479"/>
        <v>0</v>
      </c>
      <c r="N277" s="4">
        <f t="shared" si="479"/>
        <v>33122.949999999997</v>
      </c>
      <c r="O277" s="126"/>
    </row>
    <row r="278" spans="1:15" ht="31.5" outlineLevel="7" x14ac:dyDescent="0.2">
      <c r="A278" s="10" t="s">
        <v>35</v>
      </c>
      <c r="B278" s="10" t="s">
        <v>220</v>
      </c>
      <c r="C278" s="10" t="s">
        <v>233</v>
      </c>
      <c r="D278" s="10" t="s">
        <v>143</v>
      </c>
      <c r="E278" s="15" t="s">
        <v>144</v>
      </c>
      <c r="F278" s="102">
        <v>81989.695269999997</v>
      </c>
      <c r="G278" s="7"/>
      <c r="H278" s="7">
        <f>SUM(F278:G278)</f>
        <v>81989.695269999997</v>
      </c>
      <c r="I278" s="102">
        <v>12838</v>
      </c>
      <c r="J278" s="7"/>
      <c r="K278" s="7">
        <f>SUM(I278:J278)</f>
        <v>12838</v>
      </c>
      <c r="L278" s="102">
        <v>33122.949999999997</v>
      </c>
      <c r="M278" s="7"/>
      <c r="N278" s="7">
        <f>SUM(L278:M278)</f>
        <v>33122.949999999997</v>
      </c>
      <c r="O278" s="126"/>
    </row>
    <row r="279" spans="1:15" s="160" customFormat="1" ht="31.5" outlineLevel="5" x14ac:dyDescent="0.2">
      <c r="A279" s="5" t="s">
        <v>35</v>
      </c>
      <c r="B279" s="5" t="s">
        <v>220</v>
      </c>
      <c r="C279" s="5" t="s">
        <v>233</v>
      </c>
      <c r="D279" s="5"/>
      <c r="E279" s="19" t="s">
        <v>585</v>
      </c>
      <c r="F279" s="4">
        <f t="shared" si="479"/>
        <v>131700.9</v>
      </c>
      <c r="G279" s="4">
        <f t="shared" si="479"/>
        <v>0</v>
      </c>
      <c r="H279" s="4">
        <f t="shared" si="479"/>
        <v>131700.9</v>
      </c>
      <c r="I279" s="4">
        <f t="shared" si="479"/>
        <v>0</v>
      </c>
      <c r="J279" s="4">
        <f t="shared" si="479"/>
        <v>0</v>
      </c>
      <c r="K279" s="4"/>
      <c r="L279" s="4">
        <f t="shared" si="479"/>
        <v>0</v>
      </c>
      <c r="M279" s="4">
        <f t="shared" si="479"/>
        <v>0</v>
      </c>
      <c r="N279" s="4"/>
      <c r="O279" s="126"/>
    </row>
    <row r="280" spans="1:15" s="160" customFormat="1" ht="31.5" outlineLevel="7" x14ac:dyDescent="0.2">
      <c r="A280" s="10" t="s">
        <v>35</v>
      </c>
      <c r="B280" s="10" t="s">
        <v>220</v>
      </c>
      <c r="C280" s="10" t="s">
        <v>233</v>
      </c>
      <c r="D280" s="10" t="s">
        <v>143</v>
      </c>
      <c r="E280" s="15" t="s">
        <v>144</v>
      </c>
      <c r="F280" s="7">
        <v>131700.9</v>
      </c>
      <c r="G280" s="7"/>
      <c r="H280" s="7">
        <f>SUM(F280:G280)</f>
        <v>131700.9</v>
      </c>
      <c r="I280" s="7"/>
      <c r="J280" s="7"/>
      <c r="K280" s="7"/>
      <c r="L280" s="7"/>
      <c r="M280" s="7"/>
      <c r="N280" s="7"/>
      <c r="O280" s="126"/>
    </row>
    <row r="281" spans="1:15" ht="47.25" outlineLevel="4" x14ac:dyDescent="0.2">
      <c r="A281" s="5" t="s">
        <v>35</v>
      </c>
      <c r="B281" s="5" t="s">
        <v>220</v>
      </c>
      <c r="C281" s="5" t="s">
        <v>234</v>
      </c>
      <c r="D281" s="5"/>
      <c r="E281" s="19" t="s">
        <v>235</v>
      </c>
      <c r="F281" s="4">
        <f>F282+F284</f>
        <v>80654.5</v>
      </c>
      <c r="G281" s="4">
        <f t="shared" ref="G281:H281" si="480">G282+G284</f>
        <v>-9717.7000000000007</v>
      </c>
      <c r="H281" s="4">
        <f t="shared" si="480"/>
        <v>70936.800000000003</v>
      </c>
      <c r="I281" s="4">
        <f t="shared" ref="I281:L281" si="481">I282+I284</f>
        <v>209584</v>
      </c>
      <c r="J281" s="4">
        <f t="shared" ref="J281" si="482">J282+J284</f>
        <v>-4777.5</v>
      </c>
      <c r="K281" s="4">
        <f t="shared" ref="K281" si="483">K282+K284</f>
        <v>204806.5</v>
      </c>
      <c r="L281" s="4">
        <f t="shared" si="481"/>
        <v>0</v>
      </c>
      <c r="M281" s="4">
        <f t="shared" ref="M281" si="484">M282+M284</f>
        <v>0</v>
      </c>
      <c r="N281" s="4"/>
      <c r="O281" s="126"/>
    </row>
    <row r="282" spans="1:15" s="160" customFormat="1" ht="31.5" outlineLevel="5" x14ac:dyDescent="0.2">
      <c r="A282" s="5" t="s">
        <v>35</v>
      </c>
      <c r="B282" s="5" t="s">
        <v>220</v>
      </c>
      <c r="C282" s="5" t="s">
        <v>236</v>
      </c>
      <c r="D282" s="5"/>
      <c r="E282" s="19" t="s">
        <v>237</v>
      </c>
      <c r="F282" s="4">
        <f t="shared" ref="F282:M282" si="485">F283</f>
        <v>76621.8</v>
      </c>
      <c r="G282" s="4">
        <f t="shared" si="485"/>
        <v>-9717.7000000000007</v>
      </c>
      <c r="H282" s="4">
        <f t="shared" si="485"/>
        <v>66904.100000000006</v>
      </c>
      <c r="I282" s="4">
        <f t="shared" si="485"/>
        <v>199104.8</v>
      </c>
      <c r="J282" s="4">
        <f t="shared" si="485"/>
        <v>-4777.5</v>
      </c>
      <c r="K282" s="4">
        <f t="shared" si="485"/>
        <v>194327.3</v>
      </c>
      <c r="L282" s="4">
        <f t="shared" si="485"/>
        <v>0</v>
      </c>
      <c r="M282" s="4">
        <f t="shared" si="485"/>
        <v>0</v>
      </c>
      <c r="N282" s="4"/>
      <c r="O282" s="126"/>
    </row>
    <row r="283" spans="1:15" s="160" customFormat="1" ht="31.5" outlineLevel="7" x14ac:dyDescent="0.2">
      <c r="A283" s="10" t="s">
        <v>35</v>
      </c>
      <c r="B283" s="10" t="s">
        <v>220</v>
      </c>
      <c r="C283" s="10" t="s">
        <v>236</v>
      </c>
      <c r="D283" s="10" t="s">
        <v>143</v>
      </c>
      <c r="E283" s="15" t="s">
        <v>144</v>
      </c>
      <c r="F283" s="7">
        <v>76621.8</v>
      </c>
      <c r="G283" s="7">
        <v>-9717.7000000000007</v>
      </c>
      <c r="H283" s="7">
        <f>SUM(F283:G283)</f>
        <v>66904.100000000006</v>
      </c>
      <c r="I283" s="7">
        <v>199104.8</v>
      </c>
      <c r="J283" s="7">
        <v>-4777.5</v>
      </c>
      <c r="K283" s="7">
        <f>SUM(I283:J283)</f>
        <v>194327.3</v>
      </c>
      <c r="L283" s="7"/>
      <c r="M283" s="7"/>
      <c r="N283" s="7"/>
      <c r="O283" s="126"/>
    </row>
    <row r="284" spans="1:15" s="160" customFormat="1" ht="31.5" outlineLevel="5" x14ac:dyDescent="0.2">
      <c r="A284" s="5" t="s">
        <v>35</v>
      </c>
      <c r="B284" s="5" t="s">
        <v>220</v>
      </c>
      <c r="C284" s="5" t="s">
        <v>238</v>
      </c>
      <c r="D284" s="5"/>
      <c r="E284" s="19" t="s">
        <v>239</v>
      </c>
      <c r="F284" s="4">
        <f t="shared" ref="F284:M284" si="486">F285</f>
        <v>4032.7</v>
      </c>
      <c r="G284" s="4">
        <f t="shared" si="486"/>
        <v>0</v>
      </c>
      <c r="H284" s="4">
        <f t="shared" si="486"/>
        <v>4032.7</v>
      </c>
      <c r="I284" s="4">
        <f t="shared" si="486"/>
        <v>10479.200000000001</v>
      </c>
      <c r="J284" s="4">
        <f t="shared" si="486"/>
        <v>0</v>
      </c>
      <c r="K284" s="4">
        <f t="shared" si="486"/>
        <v>10479.200000000001</v>
      </c>
      <c r="L284" s="4">
        <f t="shared" si="486"/>
        <v>0</v>
      </c>
      <c r="M284" s="4">
        <f t="shared" si="486"/>
        <v>0</v>
      </c>
      <c r="N284" s="4"/>
      <c r="O284" s="126"/>
    </row>
    <row r="285" spans="1:15" s="160" customFormat="1" ht="31.5" outlineLevel="7" x14ac:dyDescent="0.2">
      <c r="A285" s="10" t="s">
        <v>35</v>
      </c>
      <c r="B285" s="10" t="s">
        <v>220</v>
      </c>
      <c r="C285" s="10" t="s">
        <v>238</v>
      </c>
      <c r="D285" s="10" t="s">
        <v>143</v>
      </c>
      <c r="E285" s="15" t="s">
        <v>144</v>
      </c>
      <c r="F285" s="7">
        <v>4032.7</v>
      </c>
      <c r="G285" s="7"/>
      <c r="H285" s="7">
        <f>SUM(F285:G285)</f>
        <v>4032.7</v>
      </c>
      <c r="I285" s="7">
        <v>10479.200000000001</v>
      </c>
      <c r="J285" s="7"/>
      <c r="K285" s="7">
        <f>SUM(I285:J285)</f>
        <v>10479.200000000001</v>
      </c>
      <c r="L285" s="7"/>
      <c r="M285" s="7"/>
      <c r="N285" s="7"/>
      <c r="O285" s="126"/>
    </row>
    <row r="286" spans="1:15" ht="15.75" outlineLevel="1" x14ac:dyDescent="0.2">
      <c r="A286" s="5" t="s">
        <v>35</v>
      </c>
      <c r="B286" s="5" t="s">
        <v>242</v>
      </c>
      <c r="C286" s="5"/>
      <c r="D286" s="5"/>
      <c r="E286" s="19" t="s">
        <v>243</v>
      </c>
      <c r="F286" s="4">
        <f>F287</f>
        <v>7374.5</v>
      </c>
      <c r="G286" s="4">
        <f t="shared" ref="G286:H287" si="487">G287</f>
        <v>0</v>
      </c>
      <c r="H286" s="4">
        <f t="shared" si="487"/>
        <v>7374.5</v>
      </c>
      <c r="I286" s="4">
        <f t="shared" ref="I286:L287" si="488">I287</f>
        <v>5875</v>
      </c>
      <c r="J286" s="4">
        <f t="shared" ref="J286:J287" si="489">J287</f>
        <v>0</v>
      </c>
      <c r="K286" s="4">
        <f t="shared" ref="K286:K287" si="490">K287</f>
        <v>5875</v>
      </c>
      <c r="L286" s="4">
        <f t="shared" si="488"/>
        <v>5875</v>
      </c>
      <c r="M286" s="4">
        <f t="shared" ref="M286:M287" si="491">M287</f>
        <v>0</v>
      </c>
      <c r="N286" s="4">
        <f t="shared" ref="N286:N287" si="492">N287</f>
        <v>5875</v>
      </c>
      <c r="O286" s="126"/>
    </row>
    <row r="287" spans="1:15" ht="31.5" outlineLevel="2" x14ac:dyDescent="0.2">
      <c r="A287" s="5" t="s">
        <v>35</v>
      </c>
      <c r="B287" s="5" t="s">
        <v>242</v>
      </c>
      <c r="C287" s="5" t="s">
        <v>170</v>
      </c>
      <c r="D287" s="5"/>
      <c r="E287" s="19" t="s">
        <v>171</v>
      </c>
      <c r="F287" s="4">
        <f>F288</f>
        <v>7374.5</v>
      </c>
      <c r="G287" s="4">
        <f t="shared" si="487"/>
        <v>0</v>
      </c>
      <c r="H287" s="4">
        <f t="shared" si="487"/>
        <v>7374.5</v>
      </c>
      <c r="I287" s="4">
        <f t="shared" si="488"/>
        <v>5875</v>
      </c>
      <c r="J287" s="4">
        <f t="shared" si="489"/>
        <v>0</v>
      </c>
      <c r="K287" s="4">
        <f t="shared" si="490"/>
        <v>5875</v>
      </c>
      <c r="L287" s="4">
        <f t="shared" si="488"/>
        <v>5875</v>
      </c>
      <c r="M287" s="4">
        <f t="shared" si="491"/>
        <v>0</v>
      </c>
      <c r="N287" s="4">
        <f t="shared" si="492"/>
        <v>5875</v>
      </c>
      <c r="O287" s="126"/>
    </row>
    <row r="288" spans="1:15" ht="47.25" outlineLevel="3" x14ac:dyDescent="0.2">
      <c r="A288" s="5" t="s">
        <v>35</v>
      </c>
      <c r="B288" s="5" t="s">
        <v>242</v>
      </c>
      <c r="C288" s="5" t="s">
        <v>244</v>
      </c>
      <c r="D288" s="5"/>
      <c r="E288" s="19" t="s">
        <v>245</v>
      </c>
      <c r="F288" s="4">
        <f>F289+F294</f>
        <v>7374.5</v>
      </c>
      <c r="G288" s="4">
        <f t="shared" ref="G288:H288" si="493">G289+G294</f>
        <v>0</v>
      </c>
      <c r="H288" s="4">
        <f t="shared" si="493"/>
        <v>7374.5</v>
      </c>
      <c r="I288" s="4">
        <f>I289+I294</f>
        <v>5875</v>
      </c>
      <c r="J288" s="4">
        <f t="shared" ref="J288" si="494">J289+J294</f>
        <v>0</v>
      </c>
      <c r="K288" s="4">
        <f t="shared" ref="K288" si="495">K289+K294</f>
        <v>5875</v>
      </c>
      <c r="L288" s="4">
        <f>L289+L294</f>
        <v>5875</v>
      </c>
      <c r="M288" s="4">
        <f t="shared" ref="M288" si="496">M289+M294</f>
        <v>0</v>
      </c>
      <c r="N288" s="4">
        <f t="shared" ref="N288" si="497">N289+N294</f>
        <v>5875</v>
      </c>
      <c r="O288" s="126"/>
    </row>
    <row r="289" spans="1:15" ht="47.25" outlineLevel="4" x14ac:dyDescent="0.2">
      <c r="A289" s="5" t="s">
        <v>35</v>
      </c>
      <c r="B289" s="5" t="s">
        <v>242</v>
      </c>
      <c r="C289" s="5" t="s">
        <v>246</v>
      </c>
      <c r="D289" s="5"/>
      <c r="E289" s="19" t="s">
        <v>247</v>
      </c>
      <c r="F289" s="4">
        <f>F290+F292</f>
        <v>5874.5</v>
      </c>
      <c r="G289" s="4">
        <f t="shared" ref="G289:H289" si="498">G290+G292</f>
        <v>0</v>
      </c>
      <c r="H289" s="4">
        <f t="shared" si="498"/>
        <v>5874.5</v>
      </c>
      <c r="I289" s="4">
        <f>I290+I292</f>
        <v>5875</v>
      </c>
      <c r="J289" s="4">
        <f t="shared" ref="J289" si="499">J290+J292</f>
        <v>0</v>
      </c>
      <c r="K289" s="4">
        <f t="shared" ref="K289" si="500">K290+K292</f>
        <v>5875</v>
      </c>
      <c r="L289" s="4">
        <f>L290+L292</f>
        <v>5875</v>
      </c>
      <c r="M289" s="4">
        <f t="shared" ref="M289" si="501">M290+M292</f>
        <v>0</v>
      </c>
      <c r="N289" s="4">
        <f t="shared" ref="N289" si="502">N290+N292</f>
        <v>5875</v>
      </c>
      <c r="O289" s="126"/>
    </row>
    <row r="290" spans="1:15" ht="63" outlineLevel="5" x14ac:dyDescent="0.2">
      <c r="A290" s="5" t="s">
        <v>35</v>
      </c>
      <c r="B290" s="5" t="s">
        <v>242</v>
      </c>
      <c r="C290" s="5" t="s">
        <v>248</v>
      </c>
      <c r="D290" s="5"/>
      <c r="E290" s="19" t="s">
        <v>249</v>
      </c>
      <c r="F290" s="4">
        <f>F291</f>
        <v>3874.5</v>
      </c>
      <c r="G290" s="4">
        <f t="shared" ref="G290:H290" si="503">G291</f>
        <v>0</v>
      </c>
      <c r="H290" s="4">
        <f t="shared" si="503"/>
        <v>3874.5</v>
      </c>
      <c r="I290" s="4">
        <f t="shared" ref="I290:L290" si="504">I291</f>
        <v>3875</v>
      </c>
      <c r="J290" s="4">
        <f t="shared" ref="J290" si="505">J291</f>
        <v>0</v>
      </c>
      <c r="K290" s="4">
        <f t="shared" ref="K290" si="506">K291</f>
        <v>3875</v>
      </c>
      <c r="L290" s="4">
        <f t="shared" si="504"/>
        <v>3875</v>
      </c>
      <c r="M290" s="4">
        <f t="shared" ref="M290" si="507">M291</f>
        <v>0</v>
      </c>
      <c r="N290" s="4">
        <f t="shared" ref="N290" si="508">N291</f>
        <v>3875</v>
      </c>
      <c r="O290" s="126"/>
    </row>
    <row r="291" spans="1:15" ht="15.75" outlineLevel="7" x14ac:dyDescent="0.2">
      <c r="A291" s="10" t="s">
        <v>35</v>
      </c>
      <c r="B291" s="10" t="s">
        <v>242</v>
      </c>
      <c r="C291" s="10" t="s">
        <v>248</v>
      </c>
      <c r="D291" s="10" t="s">
        <v>27</v>
      </c>
      <c r="E291" s="15" t="s">
        <v>28</v>
      </c>
      <c r="F291" s="7">
        <v>3874.5</v>
      </c>
      <c r="G291" s="7"/>
      <c r="H291" s="7">
        <f>SUM(F291:G291)</f>
        <v>3874.5</v>
      </c>
      <c r="I291" s="7">
        <v>3875</v>
      </c>
      <c r="J291" s="7"/>
      <c r="K291" s="7">
        <f>SUM(I291:J291)</f>
        <v>3875</v>
      </c>
      <c r="L291" s="7">
        <v>3875</v>
      </c>
      <c r="M291" s="7"/>
      <c r="N291" s="7">
        <f>SUM(L291:M291)</f>
        <v>3875</v>
      </c>
      <c r="O291" s="126"/>
    </row>
    <row r="292" spans="1:15" ht="31.5" outlineLevel="5" x14ac:dyDescent="0.2">
      <c r="A292" s="5" t="s">
        <v>35</v>
      </c>
      <c r="B292" s="5" t="s">
        <v>242</v>
      </c>
      <c r="C292" s="5" t="s">
        <v>250</v>
      </c>
      <c r="D292" s="5"/>
      <c r="E292" s="19" t="s">
        <v>251</v>
      </c>
      <c r="F292" s="4">
        <f>F293</f>
        <v>2000</v>
      </c>
      <c r="G292" s="4">
        <f t="shared" ref="G292:H292" si="509">G293</f>
        <v>0</v>
      </c>
      <c r="H292" s="4">
        <f t="shared" si="509"/>
        <v>2000</v>
      </c>
      <c r="I292" s="4">
        <f t="shared" ref="I292:L292" si="510">I293</f>
        <v>2000</v>
      </c>
      <c r="J292" s="4">
        <f t="shared" ref="J292" si="511">J293</f>
        <v>0</v>
      </c>
      <c r="K292" s="4">
        <f t="shared" ref="K292" si="512">K293</f>
        <v>2000</v>
      </c>
      <c r="L292" s="4">
        <f t="shared" si="510"/>
        <v>2000</v>
      </c>
      <c r="M292" s="4">
        <f t="shared" ref="M292" si="513">M293</f>
        <v>0</v>
      </c>
      <c r="N292" s="4">
        <f t="shared" ref="N292" si="514">N293</f>
        <v>2000</v>
      </c>
      <c r="O292" s="126"/>
    </row>
    <row r="293" spans="1:15" ht="31.5" outlineLevel="7" x14ac:dyDescent="0.2">
      <c r="A293" s="10" t="s">
        <v>35</v>
      </c>
      <c r="B293" s="10" t="s">
        <v>242</v>
      </c>
      <c r="C293" s="10" t="s">
        <v>250</v>
      </c>
      <c r="D293" s="10" t="s">
        <v>92</v>
      </c>
      <c r="E293" s="15" t="s">
        <v>93</v>
      </c>
      <c r="F293" s="7">
        <v>2000</v>
      </c>
      <c r="G293" s="7"/>
      <c r="H293" s="7">
        <f>SUM(F293:G293)</f>
        <v>2000</v>
      </c>
      <c r="I293" s="7">
        <v>2000</v>
      </c>
      <c r="J293" s="7"/>
      <c r="K293" s="7">
        <f>SUM(I293:J293)</f>
        <v>2000</v>
      </c>
      <c r="L293" s="7">
        <v>2000</v>
      </c>
      <c r="M293" s="7"/>
      <c r="N293" s="7">
        <f>SUM(L293:M293)</f>
        <v>2000</v>
      </c>
      <c r="O293" s="126"/>
    </row>
    <row r="294" spans="1:15" ht="31.5" outlineLevel="7" x14ac:dyDescent="0.2">
      <c r="A294" s="5" t="s">
        <v>35</v>
      </c>
      <c r="B294" s="5" t="s">
        <v>242</v>
      </c>
      <c r="C294" s="9" t="s">
        <v>599</v>
      </c>
      <c r="D294" s="10"/>
      <c r="E294" s="12" t="s">
        <v>596</v>
      </c>
      <c r="F294" s="4">
        <f>F295</f>
        <v>1500</v>
      </c>
      <c r="G294" s="4">
        <f t="shared" ref="G294:H295" si="515">G295</f>
        <v>0</v>
      </c>
      <c r="H294" s="4">
        <f t="shared" si="515"/>
        <v>1500</v>
      </c>
      <c r="I294" s="4">
        <f t="shared" ref="I294:L295" si="516">I295</f>
        <v>0</v>
      </c>
      <c r="J294" s="4">
        <f t="shared" ref="J294:J295" si="517">J295</f>
        <v>0</v>
      </c>
      <c r="K294" s="4"/>
      <c r="L294" s="4">
        <f t="shared" si="516"/>
        <v>0</v>
      </c>
      <c r="M294" s="4">
        <f t="shared" ref="M294:M295" si="518">M295</f>
        <v>0</v>
      </c>
      <c r="N294" s="4"/>
      <c r="O294" s="126"/>
    </row>
    <row r="295" spans="1:15" ht="31.5" outlineLevel="7" x14ac:dyDescent="0.2">
      <c r="A295" s="10" t="s">
        <v>35</v>
      </c>
      <c r="B295" s="10" t="s">
        <v>242</v>
      </c>
      <c r="C295" s="8" t="s">
        <v>600</v>
      </c>
      <c r="D295" s="8"/>
      <c r="E295" s="13" t="s">
        <v>597</v>
      </c>
      <c r="F295" s="7">
        <f>F296</f>
        <v>1500</v>
      </c>
      <c r="G295" s="7">
        <f t="shared" si="515"/>
        <v>0</v>
      </c>
      <c r="H295" s="7">
        <f t="shared" si="515"/>
        <v>1500</v>
      </c>
      <c r="I295" s="7">
        <f t="shared" si="516"/>
        <v>0</v>
      </c>
      <c r="J295" s="7">
        <f t="shared" si="517"/>
        <v>0</v>
      </c>
      <c r="K295" s="7"/>
      <c r="L295" s="7">
        <f t="shared" si="516"/>
        <v>0</v>
      </c>
      <c r="M295" s="7">
        <f t="shared" si="518"/>
        <v>0</v>
      </c>
      <c r="N295" s="7"/>
      <c r="O295" s="126"/>
    </row>
    <row r="296" spans="1:15" ht="15.75" outlineLevel="7" x14ac:dyDescent="0.2">
      <c r="A296" s="10" t="s">
        <v>35</v>
      </c>
      <c r="B296" s="10" t="s">
        <v>242</v>
      </c>
      <c r="C296" s="8" t="s">
        <v>600</v>
      </c>
      <c r="D296" s="8" t="s">
        <v>11</v>
      </c>
      <c r="E296" s="14" t="s">
        <v>598</v>
      </c>
      <c r="F296" s="7">
        <v>1500</v>
      </c>
      <c r="G296" s="7"/>
      <c r="H296" s="7">
        <f>SUM(F296:G296)</f>
        <v>1500</v>
      </c>
      <c r="I296" s="7"/>
      <c r="J296" s="7"/>
      <c r="K296" s="7"/>
      <c r="L296" s="7"/>
      <c r="M296" s="7"/>
      <c r="N296" s="7"/>
      <c r="O296" s="126"/>
    </row>
    <row r="297" spans="1:15" ht="15.75" outlineLevel="1" x14ac:dyDescent="0.2">
      <c r="A297" s="5" t="s">
        <v>35</v>
      </c>
      <c r="B297" s="5" t="s">
        <v>253</v>
      </c>
      <c r="C297" s="5"/>
      <c r="D297" s="5"/>
      <c r="E297" s="19" t="s">
        <v>254</v>
      </c>
      <c r="F297" s="4">
        <f>F298+F303</f>
        <v>102830.9</v>
      </c>
      <c r="G297" s="4">
        <f t="shared" ref="G297:H297" si="519">G298+G303</f>
        <v>0.8</v>
      </c>
      <c r="H297" s="4">
        <f t="shared" si="519"/>
        <v>102831.7</v>
      </c>
      <c r="I297" s="4">
        <f t="shared" ref="I297:L297" si="520">I298+I303</f>
        <v>99923.4</v>
      </c>
      <c r="J297" s="4">
        <f t="shared" ref="J297" si="521">J298+J303</f>
        <v>0</v>
      </c>
      <c r="K297" s="4">
        <f t="shared" ref="K297" si="522">K298+K303</f>
        <v>99923.4</v>
      </c>
      <c r="L297" s="4">
        <f t="shared" si="520"/>
        <v>102448.5</v>
      </c>
      <c r="M297" s="4">
        <f t="shared" ref="M297" si="523">M298+M303</f>
        <v>0</v>
      </c>
      <c r="N297" s="4">
        <f t="shared" ref="N297" si="524">N298+N303</f>
        <v>102448.5</v>
      </c>
      <c r="O297" s="126"/>
    </row>
    <row r="298" spans="1:15" ht="47.25" outlineLevel="2" x14ac:dyDescent="0.2">
      <c r="A298" s="5" t="s">
        <v>35</v>
      </c>
      <c r="B298" s="5" t="s">
        <v>253</v>
      </c>
      <c r="C298" s="5" t="s">
        <v>76</v>
      </c>
      <c r="D298" s="5"/>
      <c r="E298" s="19" t="s">
        <v>77</v>
      </c>
      <c r="F298" s="4">
        <f t="shared" ref="F298:N301" si="525">F299</f>
        <v>37.700000000000003</v>
      </c>
      <c r="G298" s="4">
        <f t="shared" si="525"/>
        <v>0</v>
      </c>
      <c r="H298" s="4">
        <f t="shared" si="525"/>
        <v>37.700000000000003</v>
      </c>
      <c r="I298" s="4">
        <f t="shared" si="525"/>
        <v>37.700000000000003</v>
      </c>
      <c r="J298" s="4">
        <f t="shared" si="525"/>
        <v>0</v>
      </c>
      <c r="K298" s="4">
        <f t="shared" si="525"/>
        <v>37.700000000000003</v>
      </c>
      <c r="L298" s="4">
        <f t="shared" si="525"/>
        <v>37.700000000000003</v>
      </c>
      <c r="M298" s="4">
        <f t="shared" si="525"/>
        <v>0</v>
      </c>
      <c r="N298" s="4">
        <f t="shared" si="525"/>
        <v>37.700000000000003</v>
      </c>
      <c r="O298" s="126"/>
    </row>
    <row r="299" spans="1:15" ht="31.5" outlineLevel="3" x14ac:dyDescent="0.2">
      <c r="A299" s="5" t="s">
        <v>35</v>
      </c>
      <c r="B299" s="5" t="s">
        <v>253</v>
      </c>
      <c r="C299" s="5" t="s">
        <v>78</v>
      </c>
      <c r="D299" s="5"/>
      <c r="E299" s="19" t="s">
        <v>79</v>
      </c>
      <c r="F299" s="4">
        <f t="shared" si="525"/>
        <v>37.700000000000003</v>
      </c>
      <c r="G299" s="4">
        <f t="shared" si="525"/>
        <v>0</v>
      </c>
      <c r="H299" s="4">
        <f t="shared" si="525"/>
        <v>37.700000000000003</v>
      </c>
      <c r="I299" s="4">
        <f t="shared" si="525"/>
        <v>37.700000000000003</v>
      </c>
      <c r="J299" s="4">
        <f t="shared" si="525"/>
        <v>0</v>
      </c>
      <c r="K299" s="4">
        <f t="shared" si="525"/>
        <v>37.700000000000003</v>
      </c>
      <c r="L299" s="4">
        <f t="shared" si="525"/>
        <v>37.700000000000003</v>
      </c>
      <c r="M299" s="4">
        <f t="shared" si="525"/>
        <v>0</v>
      </c>
      <c r="N299" s="4">
        <f t="shared" si="525"/>
        <v>37.700000000000003</v>
      </c>
      <c r="O299" s="126"/>
    </row>
    <row r="300" spans="1:15" ht="31.5" outlineLevel="4" x14ac:dyDescent="0.2">
      <c r="A300" s="5" t="s">
        <v>35</v>
      </c>
      <c r="B300" s="5" t="s">
        <v>253</v>
      </c>
      <c r="C300" s="5" t="s">
        <v>147</v>
      </c>
      <c r="D300" s="5"/>
      <c r="E300" s="19" t="s">
        <v>148</v>
      </c>
      <c r="F300" s="4">
        <f t="shared" si="525"/>
        <v>37.700000000000003</v>
      </c>
      <c r="G300" s="4">
        <f t="shared" si="525"/>
        <v>0</v>
      </c>
      <c r="H300" s="4">
        <f t="shared" si="525"/>
        <v>37.700000000000003</v>
      </c>
      <c r="I300" s="4">
        <f t="shared" si="525"/>
        <v>37.700000000000003</v>
      </c>
      <c r="J300" s="4">
        <f t="shared" si="525"/>
        <v>0</v>
      </c>
      <c r="K300" s="4">
        <f t="shared" si="525"/>
        <v>37.700000000000003</v>
      </c>
      <c r="L300" s="4">
        <f t="shared" si="525"/>
        <v>37.700000000000003</v>
      </c>
      <c r="M300" s="4">
        <f t="shared" si="525"/>
        <v>0</v>
      </c>
      <c r="N300" s="4">
        <f t="shared" si="525"/>
        <v>37.700000000000003</v>
      </c>
      <c r="O300" s="126"/>
    </row>
    <row r="301" spans="1:15" ht="31.5" outlineLevel="5" x14ac:dyDescent="0.2">
      <c r="A301" s="5" t="s">
        <v>35</v>
      </c>
      <c r="B301" s="5" t="s">
        <v>253</v>
      </c>
      <c r="C301" s="5" t="s">
        <v>255</v>
      </c>
      <c r="D301" s="5"/>
      <c r="E301" s="19" t="s">
        <v>625</v>
      </c>
      <c r="F301" s="4">
        <f t="shared" si="525"/>
        <v>37.700000000000003</v>
      </c>
      <c r="G301" s="4">
        <f t="shared" si="525"/>
        <v>0</v>
      </c>
      <c r="H301" s="4">
        <f t="shared" si="525"/>
        <v>37.700000000000003</v>
      </c>
      <c r="I301" s="4">
        <f t="shared" si="525"/>
        <v>37.700000000000003</v>
      </c>
      <c r="J301" s="4">
        <f t="shared" si="525"/>
        <v>0</v>
      </c>
      <c r="K301" s="4">
        <f t="shared" si="525"/>
        <v>37.700000000000003</v>
      </c>
      <c r="L301" s="4">
        <f t="shared" si="525"/>
        <v>37.700000000000003</v>
      </c>
      <c r="M301" s="4">
        <f t="shared" si="525"/>
        <v>0</v>
      </c>
      <c r="N301" s="4">
        <f t="shared" si="525"/>
        <v>37.700000000000003</v>
      </c>
      <c r="O301" s="126"/>
    </row>
    <row r="302" spans="1:15" ht="31.5" outlineLevel="7" x14ac:dyDescent="0.2">
      <c r="A302" s="10" t="s">
        <v>35</v>
      </c>
      <c r="B302" s="10" t="s">
        <v>253</v>
      </c>
      <c r="C302" s="10" t="s">
        <v>255</v>
      </c>
      <c r="D302" s="10" t="s">
        <v>92</v>
      </c>
      <c r="E302" s="15" t="s">
        <v>93</v>
      </c>
      <c r="F302" s="7">
        <v>37.700000000000003</v>
      </c>
      <c r="G302" s="7"/>
      <c r="H302" s="7">
        <f>SUM(F302:G302)</f>
        <v>37.700000000000003</v>
      </c>
      <c r="I302" s="7">
        <v>37.700000000000003</v>
      </c>
      <c r="J302" s="7"/>
      <c r="K302" s="7">
        <f>SUM(I302:J302)</f>
        <v>37.700000000000003</v>
      </c>
      <c r="L302" s="7">
        <v>37.700000000000003</v>
      </c>
      <c r="M302" s="7"/>
      <c r="N302" s="7">
        <f>SUM(L302:M302)</f>
        <v>37.700000000000003</v>
      </c>
      <c r="O302" s="126"/>
    </row>
    <row r="303" spans="1:15" ht="31.5" outlineLevel="2" x14ac:dyDescent="0.2">
      <c r="A303" s="5" t="s">
        <v>35</v>
      </c>
      <c r="B303" s="5" t="s">
        <v>253</v>
      </c>
      <c r="C303" s="5" t="s">
        <v>170</v>
      </c>
      <c r="D303" s="5"/>
      <c r="E303" s="19" t="s">
        <v>171</v>
      </c>
      <c r="F303" s="4">
        <f>F304+F335</f>
        <v>102793.2</v>
      </c>
      <c r="G303" s="4">
        <f t="shared" ref="G303:H303" si="526">G304+G335</f>
        <v>0.8</v>
      </c>
      <c r="H303" s="4">
        <f t="shared" si="526"/>
        <v>102794</v>
      </c>
      <c r="I303" s="4">
        <f>I304+I335</f>
        <v>99885.7</v>
      </c>
      <c r="J303" s="4">
        <f t="shared" ref="J303" si="527">J304+J335</f>
        <v>0</v>
      </c>
      <c r="K303" s="4">
        <f t="shared" ref="K303" si="528">K304+K335</f>
        <v>99885.7</v>
      </c>
      <c r="L303" s="4">
        <f>L304+L335</f>
        <v>102410.8</v>
      </c>
      <c r="M303" s="4">
        <f t="shared" ref="M303" si="529">M304+M335</f>
        <v>0</v>
      </c>
      <c r="N303" s="4">
        <f t="shared" ref="N303" si="530">N304+N335</f>
        <v>102410.8</v>
      </c>
      <c r="O303" s="126"/>
    </row>
    <row r="304" spans="1:15" ht="15.75" outlineLevel="3" x14ac:dyDescent="0.2">
      <c r="A304" s="5" t="s">
        <v>35</v>
      </c>
      <c r="B304" s="5" t="s">
        <v>253</v>
      </c>
      <c r="C304" s="5" t="s">
        <v>172</v>
      </c>
      <c r="D304" s="5"/>
      <c r="E304" s="19" t="s">
        <v>604</v>
      </c>
      <c r="F304" s="4">
        <f>F305+F310+F315+F323+F328</f>
        <v>70202.5</v>
      </c>
      <c r="G304" s="4">
        <f t="shared" ref="G304:H304" si="531">G305+G310+G315+G323+G328</f>
        <v>0.8</v>
      </c>
      <c r="H304" s="4">
        <f t="shared" si="531"/>
        <v>70203.3</v>
      </c>
      <c r="I304" s="4">
        <f>I305+I310+I315+I323+I328</f>
        <v>68885.7</v>
      </c>
      <c r="J304" s="4">
        <f t="shared" ref="J304" si="532">J305+J310+J315+J323+J328</f>
        <v>0</v>
      </c>
      <c r="K304" s="4">
        <f t="shared" ref="K304" si="533">K305+K310+K315+K323+K328</f>
        <v>68885.7</v>
      </c>
      <c r="L304" s="4">
        <f>L305+L310+L315+L323+L328</f>
        <v>73010.8</v>
      </c>
      <c r="M304" s="4">
        <f t="shared" ref="M304" si="534">M305+M310+M315+M323+M328</f>
        <v>0</v>
      </c>
      <c r="N304" s="4">
        <f t="shared" ref="N304" si="535">N305+N310+N315+N323+N328</f>
        <v>73010.8</v>
      </c>
      <c r="O304" s="126"/>
    </row>
    <row r="305" spans="1:15" ht="31.5" outlineLevel="4" x14ac:dyDescent="0.2">
      <c r="A305" s="5" t="s">
        <v>35</v>
      </c>
      <c r="B305" s="5" t="s">
        <v>253</v>
      </c>
      <c r="C305" s="5" t="s">
        <v>173</v>
      </c>
      <c r="D305" s="5"/>
      <c r="E305" s="19" t="s">
        <v>174</v>
      </c>
      <c r="F305" s="4">
        <f>F306+F308</f>
        <v>13871.3</v>
      </c>
      <c r="G305" s="4">
        <f t="shared" ref="G305:H305" si="536">G306+G308</f>
        <v>0</v>
      </c>
      <c r="H305" s="4">
        <f t="shared" si="536"/>
        <v>13871.3</v>
      </c>
      <c r="I305" s="4">
        <f>I306+I308</f>
        <v>12300</v>
      </c>
      <c r="J305" s="4">
        <f t="shared" ref="J305" si="537">J306+J308</f>
        <v>0</v>
      </c>
      <c r="K305" s="4">
        <f t="shared" ref="K305" si="538">K306+K308</f>
        <v>12300</v>
      </c>
      <c r="L305" s="4">
        <f>L306+L308</f>
        <v>12300</v>
      </c>
      <c r="M305" s="4">
        <f t="shared" ref="M305" si="539">M306+M308</f>
        <v>0</v>
      </c>
      <c r="N305" s="4">
        <f t="shared" ref="N305" si="540">N306+N308</f>
        <v>12300</v>
      </c>
      <c r="O305" s="126"/>
    </row>
    <row r="306" spans="1:15" ht="15.75" outlineLevel="5" x14ac:dyDescent="0.2">
      <c r="A306" s="5" t="s">
        <v>35</v>
      </c>
      <c r="B306" s="5" t="s">
        <v>253</v>
      </c>
      <c r="C306" s="5" t="s">
        <v>256</v>
      </c>
      <c r="D306" s="5"/>
      <c r="E306" s="19" t="s">
        <v>257</v>
      </c>
      <c r="F306" s="4">
        <f>F307</f>
        <v>8871.2999999999993</v>
      </c>
      <c r="G306" s="4">
        <f t="shared" ref="G306:H306" si="541">G307</f>
        <v>0</v>
      </c>
      <c r="H306" s="4">
        <f t="shared" si="541"/>
        <v>8871.2999999999993</v>
      </c>
      <c r="I306" s="4">
        <f t="shared" ref="I306:L306" si="542">I307</f>
        <v>9000</v>
      </c>
      <c r="J306" s="4">
        <f t="shared" ref="J306" si="543">J307</f>
        <v>0</v>
      </c>
      <c r="K306" s="4">
        <f t="shared" ref="K306" si="544">K307</f>
        <v>9000</v>
      </c>
      <c r="L306" s="4">
        <f t="shared" si="542"/>
        <v>9000</v>
      </c>
      <c r="M306" s="4">
        <f t="shared" ref="M306" si="545">M307</f>
        <v>0</v>
      </c>
      <c r="N306" s="4">
        <f t="shared" ref="N306" si="546">N307</f>
        <v>9000</v>
      </c>
      <c r="O306" s="126"/>
    </row>
    <row r="307" spans="1:15" ht="31.5" outlineLevel="7" x14ac:dyDescent="0.2">
      <c r="A307" s="10" t="s">
        <v>35</v>
      </c>
      <c r="B307" s="10" t="s">
        <v>253</v>
      </c>
      <c r="C307" s="10" t="s">
        <v>256</v>
      </c>
      <c r="D307" s="10" t="s">
        <v>92</v>
      </c>
      <c r="E307" s="15" t="s">
        <v>93</v>
      </c>
      <c r="F307" s="7">
        <v>8871.2999999999993</v>
      </c>
      <c r="G307" s="7"/>
      <c r="H307" s="7">
        <f>SUM(F307:G307)</f>
        <v>8871.2999999999993</v>
      </c>
      <c r="I307" s="7">
        <v>9000</v>
      </c>
      <c r="J307" s="7"/>
      <c r="K307" s="7">
        <f>SUM(I307:J307)</f>
        <v>9000</v>
      </c>
      <c r="L307" s="7">
        <v>9000</v>
      </c>
      <c r="M307" s="7"/>
      <c r="N307" s="7">
        <f>SUM(L307:M307)</f>
        <v>9000</v>
      </c>
      <c r="O307" s="126"/>
    </row>
    <row r="308" spans="1:15" ht="31.5" outlineLevel="5" x14ac:dyDescent="0.2">
      <c r="A308" s="5" t="s">
        <v>35</v>
      </c>
      <c r="B308" s="5" t="s">
        <v>253</v>
      </c>
      <c r="C308" s="5" t="s">
        <v>258</v>
      </c>
      <c r="D308" s="5"/>
      <c r="E308" s="19" t="s">
        <v>259</v>
      </c>
      <c r="F308" s="4">
        <f>F309</f>
        <v>5000</v>
      </c>
      <c r="G308" s="4">
        <f t="shared" ref="G308:H308" si="547">G309</f>
        <v>0</v>
      </c>
      <c r="H308" s="4">
        <f t="shared" si="547"/>
        <v>5000</v>
      </c>
      <c r="I308" s="4">
        <f t="shared" ref="I308:L308" si="548">I309</f>
        <v>3300</v>
      </c>
      <c r="J308" s="4">
        <f t="shared" ref="J308" si="549">J309</f>
        <v>0</v>
      </c>
      <c r="K308" s="4">
        <f t="shared" ref="K308" si="550">K309</f>
        <v>3300</v>
      </c>
      <c r="L308" s="4">
        <f t="shared" si="548"/>
        <v>3300</v>
      </c>
      <c r="M308" s="4">
        <f t="shared" ref="M308" si="551">M309</f>
        <v>0</v>
      </c>
      <c r="N308" s="4">
        <f t="shared" ref="N308" si="552">N309</f>
        <v>3300</v>
      </c>
      <c r="O308" s="126"/>
    </row>
    <row r="309" spans="1:15" ht="31.5" outlineLevel="7" x14ac:dyDescent="0.2">
      <c r="A309" s="10" t="s">
        <v>35</v>
      </c>
      <c r="B309" s="10" t="s">
        <v>253</v>
      </c>
      <c r="C309" s="10" t="s">
        <v>258</v>
      </c>
      <c r="D309" s="10" t="s">
        <v>92</v>
      </c>
      <c r="E309" s="15" t="s">
        <v>93</v>
      </c>
      <c r="F309" s="7">
        <v>5000</v>
      </c>
      <c r="G309" s="7"/>
      <c r="H309" s="7">
        <f>SUM(F309:G309)</f>
        <v>5000</v>
      </c>
      <c r="I309" s="7">
        <v>3300</v>
      </c>
      <c r="J309" s="7"/>
      <c r="K309" s="7">
        <f>SUM(I309:J309)</f>
        <v>3300</v>
      </c>
      <c r="L309" s="7">
        <v>3300</v>
      </c>
      <c r="M309" s="7"/>
      <c r="N309" s="7">
        <f>SUM(L309:M309)</f>
        <v>3300</v>
      </c>
      <c r="O309" s="126"/>
    </row>
    <row r="310" spans="1:15" ht="31.5" outlineLevel="4" x14ac:dyDescent="0.2">
      <c r="A310" s="5" t="s">
        <v>35</v>
      </c>
      <c r="B310" s="5" t="s">
        <v>253</v>
      </c>
      <c r="C310" s="5" t="s">
        <v>222</v>
      </c>
      <c r="D310" s="5"/>
      <c r="E310" s="19" t="s">
        <v>223</v>
      </c>
      <c r="F310" s="4">
        <f>F311+F313</f>
        <v>2295.8000000000002</v>
      </c>
      <c r="G310" s="4">
        <f t="shared" ref="G310:H310" si="553">G311+G313</f>
        <v>0</v>
      </c>
      <c r="H310" s="4">
        <f t="shared" si="553"/>
        <v>2295.8000000000002</v>
      </c>
      <c r="I310" s="4">
        <f t="shared" ref="I310:L310" si="554">I311+I313</f>
        <v>2283.3000000000002</v>
      </c>
      <c r="J310" s="4">
        <f t="shared" ref="J310" si="555">J311+J313</f>
        <v>0</v>
      </c>
      <c r="K310" s="4">
        <f t="shared" ref="K310" si="556">K311+K313</f>
        <v>2283.3000000000002</v>
      </c>
      <c r="L310" s="4">
        <f t="shared" si="554"/>
        <v>2283.3000000000002</v>
      </c>
      <c r="M310" s="4">
        <f t="shared" ref="M310" si="557">M311+M313</f>
        <v>0</v>
      </c>
      <c r="N310" s="4">
        <f t="shared" ref="N310" si="558">N311+N313</f>
        <v>2283.3000000000002</v>
      </c>
      <c r="O310" s="126"/>
    </row>
    <row r="311" spans="1:15" ht="15.75" outlineLevel="5" x14ac:dyDescent="0.2">
      <c r="A311" s="5" t="s">
        <v>35</v>
      </c>
      <c r="B311" s="5" t="s">
        <v>253</v>
      </c>
      <c r="C311" s="5" t="s">
        <v>260</v>
      </c>
      <c r="D311" s="5"/>
      <c r="E311" s="19" t="s">
        <v>261</v>
      </c>
      <c r="F311" s="4">
        <f t="shared" ref="F311:N311" si="559">F312</f>
        <v>2183.3000000000002</v>
      </c>
      <c r="G311" s="4">
        <f t="shared" si="559"/>
        <v>0</v>
      </c>
      <c r="H311" s="4">
        <f t="shared" si="559"/>
        <v>2183.3000000000002</v>
      </c>
      <c r="I311" s="4">
        <f t="shared" si="559"/>
        <v>2183.3000000000002</v>
      </c>
      <c r="J311" s="4">
        <f t="shared" si="559"/>
        <v>0</v>
      </c>
      <c r="K311" s="4">
        <f t="shared" si="559"/>
        <v>2183.3000000000002</v>
      </c>
      <c r="L311" s="4">
        <f t="shared" si="559"/>
        <v>2183.3000000000002</v>
      </c>
      <c r="M311" s="4">
        <f t="shared" si="559"/>
        <v>0</v>
      </c>
      <c r="N311" s="4">
        <f t="shared" si="559"/>
        <v>2183.3000000000002</v>
      </c>
      <c r="O311" s="126"/>
    </row>
    <row r="312" spans="1:15" ht="31.5" outlineLevel="7" x14ac:dyDescent="0.2">
      <c r="A312" s="10" t="s">
        <v>35</v>
      </c>
      <c r="B312" s="10" t="s">
        <v>253</v>
      </c>
      <c r="C312" s="10" t="s">
        <v>260</v>
      </c>
      <c r="D312" s="10" t="s">
        <v>92</v>
      </c>
      <c r="E312" s="15" t="s">
        <v>93</v>
      </c>
      <c r="F312" s="7">
        <v>2183.3000000000002</v>
      </c>
      <c r="G312" s="7"/>
      <c r="H312" s="7">
        <f>SUM(F312:G312)</f>
        <v>2183.3000000000002</v>
      </c>
      <c r="I312" s="7">
        <v>2183.3000000000002</v>
      </c>
      <c r="J312" s="7"/>
      <c r="K312" s="7">
        <f>SUM(I312:J312)</f>
        <v>2183.3000000000002</v>
      </c>
      <c r="L312" s="7">
        <v>2183.3000000000002</v>
      </c>
      <c r="M312" s="7"/>
      <c r="N312" s="7">
        <f>SUM(L312:M312)</f>
        <v>2183.3000000000002</v>
      </c>
      <c r="O312" s="126"/>
    </row>
    <row r="313" spans="1:15" ht="47.25" outlineLevel="5" x14ac:dyDescent="0.2">
      <c r="A313" s="5" t="s">
        <v>35</v>
      </c>
      <c r="B313" s="5" t="s">
        <v>253</v>
      </c>
      <c r="C313" s="5" t="s">
        <v>262</v>
      </c>
      <c r="D313" s="5"/>
      <c r="E313" s="19" t="s">
        <v>263</v>
      </c>
      <c r="F313" s="4">
        <f t="shared" ref="F313:N313" si="560">F314</f>
        <v>112.5</v>
      </c>
      <c r="G313" s="4">
        <f t="shared" si="560"/>
        <v>0</v>
      </c>
      <c r="H313" s="4">
        <f t="shared" si="560"/>
        <v>112.5</v>
      </c>
      <c r="I313" s="4">
        <f t="shared" si="560"/>
        <v>100</v>
      </c>
      <c r="J313" s="4">
        <f t="shared" si="560"/>
        <v>0</v>
      </c>
      <c r="K313" s="4">
        <f t="shared" si="560"/>
        <v>100</v>
      </c>
      <c r="L313" s="4">
        <f t="shared" si="560"/>
        <v>100</v>
      </c>
      <c r="M313" s="4">
        <f t="shared" si="560"/>
        <v>0</v>
      </c>
      <c r="N313" s="4">
        <f t="shared" si="560"/>
        <v>100</v>
      </c>
      <c r="O313" s="126"/>
    </row>
    <row r="314" spans="1:15" ht="31.5" outlineLevel="7" x14ac:dyDescent="0.2">
      <c r="A314" s="10" t="s">
        <v>35</v>
      </c>
      <c r="B314" s="10" t="s">
        <v>253</v>
      </c>
      <c r="C314" s="10" t="s">
        <v>262</v>
      </c>
      <c r="D314" s="10" t="s">
        <v>92</v>
      </c>
      <c r="E314" s="15" t="s">
        <v>93</v>
      </c>
      <c r="F314" s="7">
        <v>112.5</v>
      </c>
      <c r="G314" s="7"/>
      <c r="H314" s="7">
        <f>SUM(F314:G314)</f>
        <v>112.5</v>
      </c>
      <c r="I314" s="7">
        <v>100</v>
      </c>
      <c r="J314" s="7"/>
      <c r="K314" s="7">
        <f>SUM(I314:J314)</f>
        <v>100</v>
      </c>
      <c r="L314" s="7">
        <v>100</v>
      </c>
      <c r="M314" s="7"/>
      <c r="N314" s="7">
        <f>SUM(L314:M314)</f>
        <v>100</v>
      </c>
      <c r="O314" s="126"/>
    </row>
    <row r="315" spans="1:15" ht="63" outlineLevel="4" x14ac:dyDescent="0.2">
      <c r="A315" s="5" t="s">
        <v>35</v>
      </c>
      <c r="B315" s="5" t="s">
        <v>253</v>
      </c>
      <c r="C315" s="5" t="s">
        <v>264</v>
      </c>
      <c r="D315" s="5"/>
      <c r="E315" s="19" t="s">
        <v>265</v>
      </c>
      <c r="F315" s="4">
        <f>F321+F319+F316</f>
        <v>14605</v>
      </c>
      <c r="G315" s="4">
        <f t="shared" ref="G315:H315" si="561">G321+G319+G316</f>
        <v>0</v>
      </c>
      <c r="H315" s="4">
        <f t="shared" si="561"/>
        <v>14605</v>
      </c>
      <c r="I315" s="4">
        <f>I321+I319+I316</f>
        <v>14995.7</v>
      </c>
      <c r="J315" s="4">
        <f t="shared" ref="J315" si="562">J321+J319+J316</f>
        <v>0</v>
      </c>
      <c r="K315" s="4">
        <f t="shared" ref="K315" si="563">K321+K319+K316</f>
        <v>14995.7</v>
      </c>
      <c r="L315" s="4">
        <f>L321+L319+L316</f>
        <v>14782.699999999999</v>
      </c>
      <c r="M315" s="4">
        <f t="shared" ref="M315" si="564">M321+M319+M316</f>
        <v>0</v>
      </c>
      <c r="N315" s="4">
        <f t="shared" ref="N315" si="565">N321+N319+N316</f>
        <v>14782.699999999999</v>
      </c>
      <c r="O315" s="126"/>
    </row>
    <row r="316" spans="1:15" ht="47.25" outlineLevel="4" x14ac:dyDescent="0.2">
      <c r="A316" s="5" t="s">
        <v>35</v>
      </c>
      <c r="B316" s="5" t="s">
        <v>253</v>
      </c>
      <c r="C316" s="5" t="s">
        <v>602</v>
      </c>
      <c r="D316" s="5"/>
      <c r="E316" s="19" t="s">
        <v>601</v>
      </c>
      <c r="F316" s="4">
        <f>F317+F318</f>
        <v>1150</v>
      </c>
      <c r="G316" s="4">
        <f t="shared" ref="G316:H316" si="566">G317+G318</f>
        <v>0</v>
      </c>
      <c r="H316" s="4">
        <f t="shared" si="566"/>
        <v>1150</v>
      </c>
      <c r="I316" s="4">
        <f t="shared" ref="I316:L316" si="567">I317+I318</f>
        <v>0</v>
      </c>
      <c r="J316" s="4">
        <f t="shared" ref="J316" si="568">J317+J318</f>
        <v>0</v>
      </c>
      <c r="K316" s="4"/>
      <c r="L316" s="4">
        <f t="shared" si="567"/>
        <v>0</v>
      </c>
      <c r="M316" s="4">
        <f t="shared" ref="M316" si="569">M317+M318</f>
        <v>0</v>
      </c>
      <c r="N316" s="4"/>
      <c r="O316" s="126"/>
    </row>
    <row r="317" spans="1:15" ht="31.5" outlineLevel="4" x14ac:dyDescent="0.2">
      <c r="A317" s="10" t="s">
        <v>35</v>
      </c>
      <c r="B317" s="10" t="s">
        <v>253</v>
      </c>
      <c r="C317" s="10" t="s">
        <v>602</v>
      </c>
      <c r="D317" s="10" t="s">
        <v>11</v>
      </c>
      <c r="E317" s="15" t="s">
        <v>12</v>
      </c>
      <c r="F317" s="7">
        <v>900</v>
      </c>
      <c r="G317" s="7"/>
      <c r="H317" s="7">
        <f>SUM(F317:G317)</f>
        <v>900</v>
      </c>
      <c r="I317" s="7"/>
      <c r="J317" s="7"/>
      <c r="K317" s="7"/>
      <c r="L317" s="7"/>
      <c r="M317" s="7"/>
      <c r="N317" s="7"/>
      <c r="O317" s="126"/>
    </row>
    <row r="318" spans="1:15" ht="31.5" outlineLevel="4" x14ac:dyDescent="0.2">
      <c r="A318" s="10" t="s">
        <v>35</v>
      </c>
      <c r="B318" s="10" t="s">
        <v>253</v>
      </c>
      <c r="C318" s="10" t="s">
        <v>602</v>
      </c>
      <c r="D318" s="10" t="s">
        <v>92</v>
      </c>
      <c r="E318" s="15" t="s">
        <v>93</v>
      </c>
      <c r="F318" s="7">
        <v>250</v>
      </c>
      <c r="G318" s="7"/>
      <c r="H318" s="7">
        <f>SUM(F318:G318)</f>
        <v>250</v>
      </c>
      <c r="I318" s="7"/>
      <c r="J318" s="7"/>
      <c r="K318" s="7"/>
      <c r="L318" s="7"/>
      <c r="M318" s="7"/>
      <c r="N318" s="7"/>
      <c r="O318" s="126"/>
    </row>
    <row r="319" spans="1:15" s="161" customFormat="1" ht="63" outlineLevel="5" x14ac:dyDescent="0.2">
      <c r="A319" s="5" t="s">
        <v>35</v>
      </c>
      <c r="B319" s="5" t="s">
        <v>253</v>
      </c>
      <c r="C319" s="5" t="s">
        <v>266</v>
      </c>
      <c r="D319" s="5"/>
      <c r="E319" s="19" t="s">
        <v>550</v>
      </c>
      <c r="F319" s="4">
        <f>F320</f>
        <v>1345.5</v>
      </c>
      <c r="G319" s="4">
        <f t="shared" ref="G319:H319" si="570">G320</f>
        <v>0</v>
      </c>
      <c r="H319" s="4">
        <f t="shared" si="570"/>
        <v>1345.5</v>
      </c>
      <c r="I319" s="4">
        <f t="shared" ref="I319:L319" si="571">I320</f>
        <v>1499.6</v>
      </c>
      <c r="J319" s="4">
        <f t="shared" ref="J319" si="572">J320</f>
        <v>0</v>
      </c>
      <c r="K319" s="4">
        <f t="shared" ref="K319" si="573">K320</f>
        <v>1499.6</v>
      </c>
      <c r="L319" s="4">
        <f t="shared" si="571"/>
        <v>1478.3</v>
      </c>
      <c r="M319" s="4">
        <f t="shared" ref="M319" si="574">M320</f>
        <v>0</v>
      </c>
      <c r="N319" s="4">
        <f t="shared" ref="N319" si="575">N320</f>
        <v>1478.3</v>
      </c>
      <c r="O319" s="126"/>
    </row>
    <row r="320" spans="1:15" s="161" customFormat="1" ht="31.5" outlineLevel="7" x14ac:dyDescent="0.2">
      <c r="A320" s="10" t="s">
        <v>35</v>
      </c>
      <c r="B320" s="10" t="s">
        <v>253</v>
      </c>
      <c r="C320" s="10" t="s">
        <v>266</v>
      </c>
      <c r="D320" s="10" t="s">
        <v>92</v>
      </c>
      <c r="E320" s="15" t="s">
        <v>93</v>
      </c>
      <c r="F320" s="7">
        <v>1345.5</v>
      </c>
      <c r="G320" s="7"/>
      <c r="H320" s="7">
        <f>SUM(F320:G320)</f>
        <v>1345.5</v>
      </c>
      <c r="I320" s="7">
        <v>1499.6</v>
      </c>
      <c r="J320" s="7"/>
      <c r="K320" s="7">
        <f>SUM(I320:J320)</f>
        <v>1499.6</v>
      </c>
      <c r="L320" s="7">
        <v>1478.3</v>
      </c>
      <c r="M320" s="7"/>
      <c r="N320" s="7">
        <f>SUM(L320:M320)</f>
        <v>1478.3</v>
      </c>
      <c r="O320" s="126"/>
    </row>
    <row r="321" spans="1:15" s="160" customFormat="1" ht="63" outlineLevel="5" x14ac:dyDescent="0.2">
      <c r="A321" s="5" t="s">
        <v>35</v>
      </c>
      <c r="B321" s="5" t="s">
        <v>253</v>
      </c>
      <c r="C321" s="5" t="s">
        <v>266</v>
      </c>
      <c r="D321" s="5"/>
      <c r="E321" s="19" t="s">
        <v>579</v>
      </c>
      <c r="F321" s="4">
        <f>F322</f>
        <v>12109.5</v>
      </c>
      <c r="G321" s="4">
        <f t="shared" ref="G321:H321" si="576">G322</f>
        <v>0</v>
      </c>
      <c r="H321" s="4">
        <f t="shared" si="576"/>
        <v>12109.5</v>
      </c>
      <c r="I321" s="4">
        <f t="shared" ref="I321:L321" si="577">I322</f>
        <v>13496.1</v>
      </c>
      <c r="J321" s="4">
        <f t="shared" ref="J321" si="578">J322</f>
        <v>0</v>
      </c>
      <c r="K321" s="4">
        <f t="shared" ref="K321" si="579">K322</f>
        <v>13496.1</v>
      </c>
      <c r="L321" s="4">
        <f t="shared" si="577"/>
        <v>13304.4</v>
      </c>
      <c r="M321" s="4">
        <f t="shared" ref="M321" si="580">M322</f>
        <v>0</v>
      </c>
      <c r="N321" s="4">
        <f t="shared" ref="N321" si="581">N322</f>
        <v>13304.4</v>
      </c>
      <c r="O321" s="126"/>
    </row>
    <row r="322" spans="1:15" s="160" customFormat="1" ht="31.5" outlineLevel="7" x14ac:dyDescent="0.2">
      <c r="A322" s="10" t="s">
        <v>35</v>
      </c>
      <c r="B322" s="10" t="s">
        <v>253</v>
      </c>
      <c r="C322" s="10" t="s">
        <v>266</v>
      </c>
      <c r="D322" s="10" t="s">
        <v>92</v>
      </c>
      <c r="E322" s="15" t="s">
        <v>93</v>
      </c>
      <c r="F322" s="7">
        <v>12109.5</v>
      </c>
      <c r="G322" s="7"/>
      <c r="H322" s="7">
        <f>SUM(F322:G322)</f>
        <v>12109.5</v>
      </c>
      <c r="I322" s="7">
        <v>13496.1</v>
      </c>
      <c r="J322" s="7"/>
      <c r="K322" s="7">
        <f>SUM(I322:J322)</f>
        <v>13496.1</v>
      </c>
      <c r="L322" s="7">
        <v>13304.4</v>
      </c>
      <c r="M322" s="7"/>
      <c r="N322" s="7">
        <f>SUM(L322:M322)</f>
        <v>13304.4</v>
      </c>
      <c r="O322" s="126"/>
    </row>
    <row r="323" spans="1:15" ht="15.75" outlineLevel="4" x14ac:dyDescent="0.2">
      <c r="A323" s="5" t="s">
        <v>35</v>
      </c>
      <c r="B323" s="5" t="s">
        <v>253</v>
      </c>
      <c r="C323" s="5" t="s">
        <v>267</v>
      </c>
      <c r="D323" s="5"/>
      <c r="E323" s="19" t="s">
        <v>252</v>
      </c>
      <c r="F323" s="4">
        <f>F326+F324</f>
        <v>1095.4000000000001</v>
      </c>
      <c r="G323" s="4">
        <f t="shared" ref="G323:H323" si="582">G326+G324</f>
        <v>0.8</v>
      </c>
      <c r="H323" s="4">
        <f t="shared" si="582"/>
        <v>1096.1999999999998</v>
      </c>
      <c r="I323" s="4">
        <f t="shared" ref="I323:L323" si="583">I326+I324</f>
        <v>971.7</v>
      </c>
      <c r="J323" s="4">
        <f t="shared" ref="J323" si="584">J326+J324</f>
        <v>0</v>
      </c>
      <c r="K323" s="4">
        <f t="shared" ref="K323" si="585">K326+K324</f>
        <v>971.7</v>
      </c>
      <c r="L323" s="4">
        <f t="shared" si="583"/>
        <v>1050.4000000000001</v>
      </c>
      <c r="M323" s="4">
        <f t="shared" ref="M323" si="586">M326+M324</f>
        <v>0</v>
      </c>
      <c r="N323" s="4">
        <f t="shared" ref="N323" si="587">N326+N324</f>
        <v>1050.4000000000001</v>
      </c>
      <c r="O323" s="126"/>
    </row>
    <row r="324" spans="1:15" s="161" customFormat="1" ht="47.25" outlineLevel="5" x14ac:dyDescent="0.2">
      <c r="A324" s="5" t="s">
        <v>35</v>
      </c>
      <c r="B324" s="5" t="s">
        <v>253</v>
      </c>
      <c r="C324" s="5" t="s">
        <v>268</v>
      </c>
      <c r="D324" s="5"/>
      <c r="E324" s="19" t="s">
        <v>607</v>
      </c>
      <c r="F324" s="4">
        <f t="shared" ref="F324:N326" si="588">F325</f>
        <v>349.9</v>
      </c>
      <c r="G324" s="4">
        <f t="shared" si="588"/>
        <v>0</v>
      </c>
      <c r="H324" s="4">
        <f t="shared" si="588"/>
        <v>349.9</v>
      </c>
      <c r="I324" s="4">
        <f t="shared" si="588"/>
        <v>291.5</v>
      </c>
      <c r="J324" s="4">
        <f t="shared" si="588"/>
        <v>0</v>
      </c>
      <c r="K324" s="4">
        <f t="shared" si="588"/>
        <v>291.5</v>
      </c>
      <c r="L324" s="4">
        <f t="shared" si="588"/>
        <v>315.10000000000002</v>
      </c>
      <c r="M324" s="4">
        <f t="shared" si="588"/>
        <v>0</v>
      </c>
      <c r="N324" s="4">
        <f t="shared" si="588"/>
        <v>315.10000000000002</v>
      </c>
      <c r="O324" s="126"/>
    </row>
    <row r="325" spans="1:15" s="161" customFormat="1" ht="31.5" outlineLevel="7" x14ac:dyDescent="0.2">
      <c r="A325" s="10" t="s">
        <v>35</v>
      </c>
      <c r="B325" s="10" t="s">
        <v>253</v>
      </c>
      <c r="C325" s="10" t="s">
        <v>268</v>
      </c>
      <c r="D325" s="10" t="s">
        <v>92</v>
      </c>
      <c r="E325" s="15" t="s">
        <v>93</v>
      </c>
      <c r="F325" s="7">
        <v>349.9</v>
      </c>
      <c r="G325" s="7"/>
      <c r="H325" s="7">
        <f>SUM(F325:G325)</f>
        <v>349.9</v>
      </c>
      <c r="I325" s="7">
        <v>291.5</v>
      </c>
      <c r="J325" s="7"/>
      <c r="K325" s="7">
        <f>SUM(I325:J325)</f>
        <v>291.5</v>
      </c>
      <c r="L325" s="7">
        <v>315.10000000000002</v>
      </c>
      <c r="M325" s="7"/>
      <c r="N325" s="7">
        <f>SUM(L325:M325)</f>
        <v>315.10000000000002</v>
      </c>
      <c r="O325" s="126"/>
    </row>
    <row r="326" spans="1:15" s="160" customFormat="1" ht="47.25" outlineLevel="5" x14ac:dyDescent="0.2">
      <c r="A326" s="5" t="s">
        <v>35</v>
      </c>
      <c r="B326" s="5" t="s">
        <v>253</v>
      </c>
      <c r="C326" s="5" t="s">
        <v>268</v>
      </c>
      <c r="D326" s="5"/>
      <c r="E326" s="19" t="s">
        <v>587</v>
      </c>
      <c r="F326" s="4">
        <f t="shared" si="588"/>
        <v>745.5</v>
      </c>
      <c r="G326" s="4">
        <f t="shared" si="588"/>
        <v>0.8</v>
      </c>
      <c r="H326" s="4">
        <f t="shared" si="588"/>
        <v>746.3</v>
      </c>
      <c r="I326" s="4">
        <f t="shared" si="588"/>
        <v>680.2</v>
      </c>
      <c r="J326" s="4">
        <f t="shared" si="588"/>
        <v>0</v>
      </c>
      <c r="K326" s="4">
        <f t="shared" si="588"/>
        <v>680.2</v>
      </c>
      <c r="L326" s="4">
        <f t="shared" si="588"/>
        <v>735.3</v>
      </c>
      <c r="M326" s="4">
        <f t="shared" si="588"/>
        <v>0</v>
      </c>
      <c r="N326" s="4">
        <f t="shared" si="588"/>
        <v>735.3</v>
      </c>
      <c r="O326" s="126"/>
    </row>
    <row r="327" spans="1:15" s="160" customFormat="1" ht="31.5" outlineLevel="7" x14ac:dyDescent="0.2">
      <c r="A327" s="10" t="s">
        <v>35</v>
      </c>
      <c r="B327" s="10" t="s">
        <v>253</v>
      </c>
      <c r="C327" s="10" t="s">
        <v>268</v>
      </c>
      <c r="D327" s="10" t="s">
        <v>92</v>
      </c>
      <c r="E327" s="15" t="s">
        <v>93</v>
      </c>
      <c r="F327" s="7">
        <v>745.5</v>
      </c>
      <c r="G327" s="7">
        <v>0.8</v>
      </c>
      <c r="H327" s="7">
        <f>SUM(F327:G327)</f>
        <v>746.3</v>
      </c>
      <c r="I327" s="7">
        <v>680.2</v>
      </c>
      <c r="J327" s="7"/>
      <c r="K327" s="7">
        <f>SUM(I327:J327)</f>
        <v>680.2</v>
      </c>
      <c r="L327" s="7">
        <v>735.3</v>
      </c>
      <c r="M327" s="7"/>
      <c r="N327" s="7">
        <f>SUM(L327:M327)</f>
        <v>735.3</v>
      </c>
      <c r="O327" s="126"/>
    </row>
    <row r="328" spans="1:15" ht="31.5" outlineLevel="4" x14ac:dyDescent="0.2">
      <c r="A328" s="5" t="s">
        <v>35</v>
      </c>
      <c r="B328" s="5" t="s">
        <v>253</v>
      </c>
      <c r="C328" s="5" t="s">
        <v>269</v>
      </c>
      <c r="D328" s="5"/>
      <c r="E328" s="168" t="s">
        <v>806</v>
      </c>
      <c r="F328" s="4">
        <f>F329+F331+F333</f>
        <v>38335</v>
      </c>
      <c r="G328" s="4">
        <f t="shared" ref="G328:H328" si="589">G329+G331+G333</f>
        <v>0</v>
      </c>
      <c r="H328" s="4">
        <f t="shared" si="589"/>
        <v>38335</v>
      </c>
      <c r="I328" s="4">
        <f t="shared" ref="I328:L328" si="590">I329+I331+I333</f>
        <v>38335</v>
      </c>
      <c r="J328" s="4">
        <f t="shared" ref="J328" si="591">J329+J331+J333</f>
        <v>0</v>
      </c>
      <c r="K328" s="4">
        <f t="shared" ref="K328" si="592">K329+K331+K333</f>
        <v>38335</v>
      </c>
      <c r="L328" s="4">
        <f t="shared" si="590"/>
        <v>42594.400000000001</v>
      </c>
      <c r="M328" s="4">
        <f t="shared" ref="M328" si="593">M329+M331+M333</f>
        <v>0</v>
      </c>
      <c r="N328" s="4">
        <f t="shared" ref="N328" si="594">N329+N331+N333</f>
        <v>42594.400000000001</v>
      </c>
      <c r="O328" s="126"/>
    </row>
    <row r="329" spans="1:15" ht="47.25" outlineLevel="5" x14ac:dyDescent="0.2">
      <c r="A329" s="5" t="s">
        <v>35</v>
      </c>
      <c r="B329" s="5" t="s">
        <v>253</v>
      </c>
      <c r="C329" s="5" t="s">
        <v>270</v>
      </c>
      <c r="D329" s="5"/>
      <c r="E329" s="19" t="s">
        <v>608</v>
      </c>
      <c r="F329" s="4">
        <f>F330</f>
        <v>3833.5</v>
      </c>
      <c r="G329" s="4">
        <f t="shared" ref="G329:H329" si="595">G330</f>
        <v>0</v>
      </c>
      <c r="H329" s="4">
        <f t="shared" si="595"/>
        <v>3833.5</v>
      </c>
      <c r="I329" s="4">
        <f t="shared" ref="I329:L329" si="596">I330</f>
        <v>3833.5</v>
      </c>
      <c r="J329" s="4">
        <f t="shared" ref="J329" si="597">J330</f>
        <v>0</v>
      </c>
      <c r="K329" s="4">
        <f t="shared" ref="K329" si="598">K330</f>
        <v>3833.5</v>
      </c>
      <c r="L329" s="4">
        <f t="shared" si="596"/>
        <v>4259.3999999999996</v>
      </c>
      <c r="M329" s="4">
        <f t="shared" ref="M329" si="599">M330</f>
        <v>0</v>
      </c>
      <c r="N329" s="4">
        <f t="shared" ref="N329" si="600">N330</f>
        <v>4259.3999999999996</v>
      </c>
      <c r="O329" s="126"/>
    </row>
    <row r="330" spans="1:15" ht="31.5" outlineLevel="7" x14ac:dyDescent="0.2">
      <c r="A330" s="10" t="s">
        <v>35</v>
      </c>
      <c r="B330" s="10" t="s">
        <v>253</v>
      </c>
      <c r="C330" s="10" t="s">
        <v>270</v>
      </c>
      <c r="D330" s="10" t="s">
        <v>92</v>
      </c>
      <c r="E330" s="15" t="s">
        <v>93</v>
      </c>
      <c r="F330" s="7">
        <v>3833.5</v>
      </c>
      <c r="G330" s="7"/>
      <c r="H330" s="7">
        <f>SUM(F330:G330)</f>
        <v>3833.5</v>
      </c>
      <c r="I330" s="7">
        <v>3833.5</v>
      </c>
      <c r="J330" s="7"/>
      <c r="K330" s="7">
        <f>SUM(I330:J330)</f>
        <v>3833.5</v>
      </c>
      <c r="L330" s="7">
        <v>4259.3999999999996</v>
      </c>
      <c r="M330" s="7"/>
      <c r="N330" s="7">
        <f>SUM(L330:M330)</f>
        <v>4259.3999999999996</v>
      </c>
      <c r="O330" s="126"/>
    </row>
    <row r="331" spans="1:15" s="160" customFormat="1" ht="47.25" outlineLevel="5" x14ac:dyDescent="0.2">
      <c r="A331" s="5" t="s">
        <v>35</v>
      </c>
      <c r="B331" s="5" t="s">
        <v>253</v>
      </c>
      <c r="C331" s="5" t="s">
        <v>270</v>
      </c>
      <c r="D331" s="5"/>
      <c r="E331" s="19" t="s">
        <v>809</v>
      </c>
      <c r="F331" s="4">
        <f>F332</f>
        <v>32776.400000000001</v>
      </c>
      <c r="G331" s="4">
        <f t="shared" ref="G331:H331" si="601">G332</f>
        <v>0</v>
      </c>
      <c r="H331" s="4">
        <f t="shared" si="601"/>
        <v>32776.400000000001</v>
      </c>
      <c r="I331" s="4">
        <f t="shared" ref="I331:L333" si="602">I332</f>
        <v>32776.400000000001</v>
      </c>
      <c r="J331" s="4">
        <f t="shared" ref="J331" si="603">J332</f>
        <v>0</v>
      </c>
      <c r="K331" s="4">
        <f t="shared" ref="K331" si="604">K332</f>
        <v>32776.400000000001</v>
      </c>
      <c r="L331" s="4">
        <f t="shared" si="602"/>
        <v>36418.300000000003</v>
      </c>
      <c r="M331" s="4">
        <f t="shared" ref="M331" si="605">M332</f>
        <v>0</v>
      </c>
      <c r="N331" s="4">
        <f t="shared" ref="N331" si="606">N332</f>
        <v>36418.300000000003</v>
      </c>
      <c r="O331" s="126"/>
    </row>
    <row r="332" spans="1:15" s="160" customFormat="1" ht="31.5" outlineLevel="7" x14ac:dyDescent="0.2">
      <c r="A332" s="10" t="s">
        <v>35</v>
      </c>
      <c r="B332" s="10" t="s">
        <v>253</v>
      </c>
      <c r="C332" s="10" t="s">
        <v>270</v>
      </c>
      <c r="D332" s="10" t="s">
        <v>92</v>
      </c>
      <c r="E332" s="15" t="s">
        <v>93</v>
      </c>
      <c r="F332" s="7">
        <v>32776.400000000001</v>
      </c>
      <c r="G332" s="7"/>
      <c r="H332" s="7">
        <f>SUM(F332:G332)</f>
        <v>32776.400000000001</v>
      </c>
      <c r="I332" s="7">
        <v>32776.400000000001</v>
      </c>
      <c r="J332" s="7"/>
      <c r="K332" s="7">
        <f>SUM(I332:J332)</f>
        <v>32776.400000000001</v>
      </c>
      <c r="L332" s="7">
        <v>36418.300000000003</v>
      </c>
      <c r="M332" s="7"/>
      <c r="N332" s="7">
        <f>SUM(L332:M332)</f>
        <v>36418.300000000003</v>
      </c>
      <c r="O332" s="126"/>
    </row>
    <row r="333" spans="1:15" s="160" customFormat="1" ht="47.25" outlineLevel="5" x14ac:dyDescent="0.2">
      <c r="A333" s="5" t="s">
        <v>35</v>
      </c>
      <c r="B333" s="5" t="s">
        <v>253</v>
      </c>
      <c r="C333" s="5" t="s">
        <v>270</v>
      </c>
      <c r="D333" s="5"/>
      <c r="E333" s="19" t="s">
        <v>582</v>
      </c>
      <c r="F333" s="4">
        <f>F334</f>
        <v>1725.1</v>
      </c>
      <c r="G333" s="4">
        <f t="shared" ref="G333:H333" si="607">G334</f>
        <v>0</v>
      </c>
      <c r="H333" s="4">
        <f t="shared" si="607"/>
        <v>1725.1</v>
      </c>
      <c r="I333" s="4">
        <f t="shared" si="602"/>
        <v>1725.1</v>
      </c>
      <c r="J333" s="4">
        <f t="shared" ref="J333" si="608">J334</f>
        <v>0</v>
      </c>
      <c r="K333" s="4">
        <f t="shared" ref="K333" si="609">K334</f>
        <v>1725.1</v>
      </c>
      <c r="L333" s="4">
        <f t="shared" si="602"/>
        <v>1916.7</v>
      </c>
      <c r="M333" s="4">
        <f t="shared" ref="M333" si="610">M334</f>
        <v>0</v>
      </c>
      <c r="N333" s="4">
        <f t="shared" ref="N333" si="611">N334</f>
        <v>1916.7</v>
      </c>
      <c r="O333" s="126"/>
    </row>
    <row r="334" spans="1:15" s="160" customFormat="1" ht="31.5" outlineLevel="7" x14ac:dyDescent="0.2">
      <c r="A334" s="10" t="s">
        <v>35</v>
      </c>
      <c r="B334" s="10" t="s">
        <v>253</v>
      </c>
      <c r="C334" s="10" t="s">
        <v>270</v>
      </c>
      <c r="D334" s="10" t="s">
        <v>92</v>
      </c>
      <c r="E334" s="15" t="s">
        <v>93</v>
      </c>
      <c r="F334" s="7">
        <v>1725.1</v>
      </c>
      <c r="G334" s="7"/>
      <c r="H334" s="7">
        <f>SUM(F334:G334)</f>
        <v>1725.1</v>
      </c>
      <c r="I334" s="7">
        <v>1725.1</v>
      </c>
      <c r="J334" s="7"/>
      <c r="K334" s="7">
        <f>SUM(I334:J334)</f>
        <v>1725.1</v>
      </c>
      <c r="L334" s="7">
        <v>1916.7</v>
      </c>
      <c r="M334" s="7"/>
      <c r="N334" s="7">
        <f>SUM(L334:M334)</f>
        <v>1916.7</v>
      </c>
      <c r="O334" s="126"/>
    </row>
    <row r="335" spans="1:15" ht="31.5" outlineLevel="3" x14ac:dyDescent="0.2">
      <c r="A335" s="5" t="s">
        <v>35</v>
      </c>
      <c r="B335" s="5" t="s">
        <v>253</v>
      </c>
      <c r="C335" s="5" t="s">
        <v>195</v>
      </c>
      <c r="D335" s="5"/>
      <c r="E335" s="19" t="s">
        <v>196</v>
      </c>
      <c r="F335" s="4">
        <f t="shared" ref="F335:N337" si="612">F336</f>
        <v>32590.7</v>
      </c>
      <c r="G335" s="4">
        <f t="shared" si="612"/>
        <v>0</v>
      </c>
      <c r="H335" s="4">
        <f t="shared" si="612"/>
        <v>32590.7</v>
      </c>
      <c r="I335" s="4">
        <f t="shared" si="612"/>
        <v>31000</v>
      </c>
      <c r="J335" s="4">
        <f t="shared" si="612"/>
        <v>0</v>
      </c>
      <c r="K335" s="4">
        <f t="shared" si="612"/>
        <v>31000</v>
      </c>
      <c r="L335" s="4">
        <f t="shared" si="612"/>
        <v>29400</v>
      </c>
      <c r="M335" s="4">
        <f t="shared" si="612"/>
        <v>0</v>
      </c>
      <c r="N335" s="4">
        <f t="shared" si="612"/>
        <v>29400</v>
      </c>
      <c r="O335" s="126"/>
    </row>
    <row r="336" spans="1:15" ht="31.5" outlineLevel="4" x14ac:dyDescent="0.2">
      <c r="A336" s="5" t="s">
        <v>35</v>
      </c>
      <c r="B336" s="5" t="s">
        <v>253</v>
      </c>
      <c r="C336" s="5" t="s">
        <v>197</v>
      </c>
      <c r="D336" s="5"/>
      <c r="E336" s="19" t="s">
        <v>198</v>
      </c>
      <c r="F336" s="4">
        <f>F337</f>
        <v>32590.7</v>
      </c>
      <c r="G336" s="4">
        <f t="shared" si="612"/>
        <v>0</v>
      </c>
      <c r="H336" s="4">
        <f t="shared" si="612"/>
        <v>32590.7</v>
      </c>
      <c r="I336" s="4">
        <f t="shared" si="612"/>
        <v>31000</v>
      </c>
      <c r="J336" s="4">
        <f t="shared" si="612"/>
        <v>0</v>
      </c>
      <c r="K336" s="4">
        <f t="shared" si="612"/>
        <v>31000</v>
      </c>
      <c r="L336" s="4">
        <f t="shared" si="612"/>
        <v>29400</v>
      </c>
      <c r="M336" s="4">
        <f t="shared" si="612"/>
        <v>0</v>
      </c>
      <c r="N336" s="4">
        <f t="shared" si="612"/>
        <v>29400</v>
      </c>
      <c r="O336" s="126"/>
    </row>
    <row r="337" spans="1:15" ht="15.75" outlineLevel="5" x14ac:dyDescent="0.2">
      <c r="A337" s="5" t="s">
        <v>35</v>
      </c>
      <c r="B337" s="5" t="s">
        <v>253</v>
      </c>
      <c r="C337" s="5" t="s">
        <v>271</v>
      </c>
      <c r="D337" s="5"/>
      <c r="E337" s="19" t="s">
        <v>272</v>
      </c>
      <c r="F337" s="4">
        <f t="shared" si="612"/>
        <v>32590.7</v>
      </c>
      <c r="G337" s="4">
        <f t="shared" si="612"/>
        <v>0</v>
      </c>
      <c r="H337" s="4">
        <f t="shared" si="612"/>
        <v>32590.7</v>
      </c>
      <c r="I337" s="4">
        <f t="shared" si="612"/>
        <v>31000</v>
      </c>
      <c r="J337" s="4">
        <f t="shared" si="612"/>
        <v>0</v>
      </c>
      <c r="K337" s="4">
        <f t="shared" si="612"/>
        <v>31000</v>
      </c>
      <c r="L337" s="4">
        <f t="shared" si="612"/>
        <v>29400</v>
      </c>
      <c r="M337" s="4">
        <f t="shared" si="612"/>
        <v>0</v>
      </c>
      <c r="N337" s="4">
        <f t="shared" si="612"/>
        <v>29400</v>
      </c>
      <c r="O337" s="126"/>
    </row>
    <row r="338" spans="1:15" ht="31.5" outlineLevel="7" x14ac:dyDescent="0.2">
      <c r="A338" s="10" t="s">
        <v>35</v>
      </c>
      <c r="B338" s="10" t="s">
        <v>253</v>
      </c>
      <c r="C338" s="10" t="s">
        <v>271</v>
      </c>
      <c r="D338" s="10" t="s">
        <v>92</v>
      </c>
      <c r="E338" s="15" t="s">
        <v>93</v>
      </c>
      <c r="F338" s="7">
        <v>32590.7</v>
      </c>
      <c r="G338" s="7"/>
      <c r="H338" s="7">
        <f>SUM(F338:G338)</f>
        <v>32590.7</v>
      </c>
      <c r="I338" s="7">
        <v>31000</v>
      </c>
      <c r="J338" s="7"/>
      <c r="K338" s="7">
        <f>SUM(I338:J338)</f>
        <v>31000</v>
      </c>
      <c r="L338" s="7">
        <v>29400</v>
      </c>
      <c r="M338" s="7"/>
      <c r="N338" s="7">
        <f>SUM(L338:M338)</f>
        <v>29400</v>
      </c>
      <c r="O338" s="126"/>
    </row>
    <row r="339" spans="1:15" ht="15.75" outlineLevel="1" x14ac:dyDescent="0.2">
      <c r="A339" s="5" t="s">
        <v>35</v>
      </c>
      <c r="B339" s="5" t="s">
        <v>273</v>
      </c>
      <c r="C339" s="5"/>
      <c r="D339" s="5"/>
      <c r="E339" s="19" t="s">
        <v>274</v>
      </c>
      <c r="F339" s="4">
        <f>F340+F349</f>
        <v>115471.5</v>
      </c>
      <c r="G339" s="4">
        <f t="shared" ref="G339:H339" si="613">G340+G349</f>
        <v>0</v>
      </c>
      <c r="H339" s="4">
        <f t="shared" si="613"/>
        <v>115471.5</v>
      </c>
      <c r="I339" s="4">
        <f>I340+I349</f>
        <v>104467</v>
      </c>
      <c r="J339" s="4">
        <f t="shared" ref="J339" si="614">J340+J349</f>
        <v>0</v>
      </c>
      <c r="K339" s="4">
        <f t="shared" ref="K339" si="615">K340+K349</f>
        <v>104467</v>
      </c>
      <c r="L339" s="4">
        <f>L340+L349</f>
        <v>103751</v>
      </c>
      <c r="M339" s="4">
        <f t="shared" ref="M339" si="616">M340+M349</f>
        <v>0</v>
      </c>
      <c r="N339" s="4">
        <f t="shared" ref="N339" si="617">N340+N349</f>
        <v>103751</v>
      </c>
      <c r="O339" s="126"/>
    </row>
    <row r="340" spans="1:15" ht="31.5" outlineLevel="2" x14ac:dyDescent="0.2">
      <c r="A340" s="5" t="s">
        <v>35</v>
      </c>
      <c r="B340" s="5" t="s">
        <v>273</v>
      </c>
      <c r="C340" s="5" t="s">
        <v>170</v>
      </c>
      <c r="D340" s="5"/>
      <c r="E340" s="19" t="s">
        <v>171</v>
      </c>
      <c r="F340" s="4">
        <f>F341+F345</f>
        <v>114986.5</v>
      </c>
      <c r="G340" s="4">
        <f t="shared" ref="G340:H340" si="618">G341+G345</f>
        <v>0</v>
      </c>
      <c r="H340" s="4">
        <f t="shared" si="618"/>
        <v>114986.5</v>
      </c>
      <c r="I340" s="4">
        <f t="shared" ref="I340:L340" si="619">I341+I345</f>
        <v>103916</v>
      </c>
      <c r="J340" s="4">
        <f t="shared" ref="J340" si="620">J341+J345</f>
        <v>0</v>
      </c>
      <c r="K340" s="4">
        <f t="shared" ref="K340" si="621">K341+K345</f>
        <v>103916</v>
      </c>
      <c r="L340" s="4">
        <f t="shared" si="619"/>
        <v>103160</v>
      </c>
      <c r="M340" s="4">
        <f t="shared" ref="M340" si="622">M341+M345</f>
        <v>0</v>
      </c>
      <c r="N340" s="4">
        <f t="shared" ref="N340" si="623">N341+N345</f>
        <v>103160</v>
      </c>
      <c r="O340" s="126"/>
    </row>
    <row r="341" spans="1:15" ht="31.5" outlineLevel="3" x14ac:dyDescent="0.2">
      <c r="A341" s="5" t="s">
        <v>35</v>
      </c>
      <c r="B341" s="5" t="s">
        <v>273</v>
      </c>
      <c r="C341" s="5" t="s">
        <v>225</v>
      </c>
      <c r="D341" s="5"/>
      <c r="E341" s="19" t="s">
        <v>226</v>
      </c>
      <c r="F341" s="4">
        <f t="shared" ref="F341:N343" si="624">F342</f>
        <v>8256</v>
      </c>
      <c r="G341" s="4">
        <f t="shared" si="624"/>
        <v>0</v>
      </c>
      <c r="H341" s="4">
        <f t="shared" si="624"/>
        <v>8256</v>
      </c>
      <c r="I341" s="4">
        <f t="shared" si="624"/>
        <v>7856</v>
      </c>
      <c r="J341" s="4">
        <f t="shared" si="624"/>
        <v>0</v>
      </c>
      <c r="K341" s="4">
        <f t="shared" si="624"/>
        <v>7856</v>
      </c>
      <c r="L341" s="4">
        <f t="shared" si="624"/>
        <v>7100</v>
      </c>
      <c r="M341" s="4">
        <f t="shared" si="624"/>
        <v>0</v>
      </c>
      <c r="N341" s="4">
        <f t="shared" si="624"/>
        <v>7100</v>
      </c>
      <c r="O341" s="126"/>
    </row>
    <row r="342" spans="1:15" ht="24" customHeight="1" outlineLevel="4" x14ac:dyDescent="0.2">
      <c r="A342" s="5" t="s">
        <v>35</v>
      </c>
      <c r="B342" s="5" t="s">
        <v>273</v>
      </c>
      <c r="C342" s="5" t="s">
        <v>227</v>
      </c>
      <c r="D342" s="5"/>
      <c r="E342" s="19" t="s">
        <v>228</v>
      </c>
      <c r="F342" s="4">
        <f t="shared" si="624"/>
        <v>8256</v>
      </c>
      <c r="G342" s="4">
        <f t="shared" si="624"/>
        <v>0</v>
      </c>
      <c r="H342" s="4">
        <f t="shared" si="624"/>
        <v>8256</v>
      </c>
      <c r="I342" s="4">
        <f t="shared" si="624"/>
        <v>7856</v>
      </c>
      <c r="J342" s="4">
        <f t="shared" si="624"/>
        <v>0</v>
      </c>
      <c r="K342" s="4">
        <f t="shared" si="624"/>
        <v>7856</v>
      </c>
      <c r="L342" s="4">
        <f t="shared" si="624"/>
        <v>7100</v>
      </c>
      <c r="M342" s="4">
        <f t="shared" si="624"/>
        <v>0</v>
      </c>
      <c r="N342" s="4">
        <f t="shared" si="624"/>
        <v>7100</v>
      </c>
      <c r="O342" s="126"/>
    </row>
    <row r="343" spans="1:15" ht="15.75" outlineLevel="5" x14ac:dyDescent="0.2">
      <c r="A343" s="5" t="s">
        <v>35</v>
      </c>
      <c r="B343" s="5" t="s">
        <v>273</v>
      </c>
      <c r="C343" s="5" t="s">
        <v>231</v>
      </c>
      <c r="D343" s="5"/>
      <c r="E343" s="19" t="s">
        <v>797</v>
      </c>
      <c r="F343" s="4">
        <f t="shared" si="624"/>
        <v>8256</v>
      </c>
      <c r="G343" s="4">
        <f t="shared" si="624"/>
        <v>0</v>
      </c>
      <c r="H343" s="4">
        <f t="shared" si="624"/>
        <v>8256</v>
      </c>
      <c r="I343" s="4">
        <f t="shared" si="624"/>
        <v>7856</v>
      </c>
      <c r="J343" s="4">
        <f t="shared" si="624"/>
        <v>0</v>
      </c>
      <c r="K343" s="4">
        <f t="shared" si="624"/>
        <v>7856</v>
      </c>
      <c r="L343" s="4">
        <f t="shared" si="624"/>
        <v>7100</v>
      </c>
      <c r="M343" s="4">
        <f t="shared" si="624"/>
        <v>0</v>
      </c>
      <c r="N343" s="4">
        <f t="shared" si="624"/>
        <v>7100</v>
      </c>
      <c r="O343" s="126"/>
    </row>
    <row r="344" spans="1:15" ht="31.5" outlineLevel="7" x14ac:dyDescent="0.2">
      <c r="A344" s="10" t="s">
        <v>35</v>
      </c>
      <c r="B344" s="10" t="s">
        <v>273</v>
      </c>
      <c r="C344" s="10" t="s">
        <v>231</v>
      </c>
      <c r="D344" s="10" t="s">
        <v>11</v>
      </c>
      <c r="E344" s="15" t="s">
        <v>12</v>
      </c>
      <c r="F344" s="7">
        <v>8256</v>
      </c>
      <c r="G344" s="7"/>
      <c r="H344" s="7">
        <f>SUM(F344:G344)</f>
        <v>8256</v>
      </c>
      <c r="I344" s="7">
        <v>7856</v>
      </c>
      <c r="J344" s="7"/>
      <c r="K344" s="7">
        <f>SUM(I344:J344)</f>
        <v>7856</v>
      </c>
      <c r="L344" s="7">
        <v>7100</v>
      </c>
      <c r="M344" s="7"/>
      <c r="N344" s="7">
        <f>SUM(L344:M344)</f>
        <v>7100</v>
      </c>
      <c r="O344" s="126"/>
    </row>
    <row r="345" spans="1:15" ht="47.25" outlineLevel="3" x14ac:dyDescent="0.2">
      <c r="A345" s="5" t="s">
        <v>35</v>
      </c>
      <c r="B345" s="5" t="s">
        <v>273</v>
      </c>
      <c r="C345" s="5" t="s">
        <v>188</v>
      </c>
      <c r="D345" s="5"/>
      <c r="E345" s="19" t="s">
        <v>189</v>
      </c>
      <c r="F345" s="4">
        <f t="shared" ref="F345:N347" si="625">F346</f>
        <v>106730.5</v>
      </c>
      <c r="G345" s="4">
        <f t="shared" si="625"/>
        <v>0</v>
      </c>
      <c r="H345" s="4">
        <f t="shared" si="625"/>
        <v>106730.5</v>
      </c>
      <c r="I345" s="4">
        <f t="shared" si="625"/>
        <v>96060</v>
      </c>
      <c r="J345" s="4">
        <f t="shared" si="625"/>
        <v>0</v>
      </c>
      <c r="K345" s="4">
        <f t="shared" si="625"/>
        <v>96060</v>
      </c>
      <c r="L345" s="4">
        <f t="shared" si="625"/>
        <v>96060</v>
      </c>
      <c r="M345" s="4">
        <f t="shared" si="625"/>
        <v>0</v>
      </c>
      <c r="N345" s="4">
        <f t="shared" si="625"/>
        <v>96060</v>
      </c>
      <c r="O345" s="126"/>
    </row>
    <row r="346" spans="1:15" ht="31.5" outlineLevel="4" x14ac:dyDescent="0.2">
      <c r="A346" s="5" t="s">
        <v>35</v>
      </c>
      <c r="B346" s="5" t="s">
        <v>273</v>
      </c>
      <c r="C346" s="5" t="s">
        <v>275</v>
      </c>
      <c r="D346" s="5"/>
      <c r="E346" s="19" t="s">
        <v>57</v>
      </c>
      <c r="F346" s="4">
        <f t="shared" si="625"/>
        <v>106730.5</v>
      </c>
      <c r="G346" s="4">
        <f t="shared" si="625"/>
        <v>0</v>
      </c>
      <c r="H346" s="4">
        <f t="shared" si="625"/>
        <v>106730.5</v>
      </c>
      <c r="I346" s="4">
        <f t="shared" si="625"/>
        <v>96060</v>
      </c>
      <c r="J346" s="4">
        <f t="shared" si="625"/>
        <v>0</v>
      </c>
      <c r="K346" s="4">
        <f t="shared" si="625"/>
        <v>96060</v>
      </c>
      <c r="L346" s="4">
        <f t="shared" si="625"/>
        <v>96060</v>
      </c>
      <c r="M346" s="4">
        <f t="shared" si="625"/>
        <v>0</v>
      </c>
      <c r="N346" s="4">
        <f t="shared" si="625"/>
        <v>96060</v>
      </c>
      <c r="O346" s="126"/>
    </row>
    <row r="347" spans="1:15" ht="31.5" outlineLevel="5" x14ac:dyDescent="0.2">
      <c r="A347" s="5" t="s">
        <v>35</v>
      </c>
      <c r="B347" s="5" t="s">
        <v>273</v>
      </c>
      <c r="C347" s="5" t="s">
        <v>276</v>
      </c>
      <c r="D347" s="5"/>
      <c r="E347" s="19" t="s">
        <v>277</v>
      </c>
      <c r="F347" s="4">
        <f t="shared" si="625"/>
        <v>106730.5</v>
      </c>
      <c r="G347" s="4">
        <f t="shared" si="625"/>
        <v>0</v>
      </c>
      <c r="H347" s="4">
        <f t="shared" si="625"/>
        <v>106730.5</v>
      </c>
      <c r="I347" s="4">
        <f t="shared" si="625"/>
        <v>96060</v>
      </c>
      <c r="J347" s="4">
        <f t="shared" si="625"/>
        <v>0</v>
      </c>
      <c r="K347" s="4">
        <f t="shared" si="625"/>
        <v>96060</v>
      </c>
      <c r="L347" s="4">
        <f t="shared" si="625"/>
        <v>96060</v>
      </c>
      <c r="M347" s="4">
        <f t="shared" si="625"/>
        <v>0</v>
      </c>
      <c r="N347" s="4">
        <f t="shared" si="625"/>
        <v>96060</v>
      </c>
      <c r="O347" s="126"/>
    </row>
    <row r="348" spans="1:15" ht="31.5" outlineLevel="7" x14ac:dyDescent="0.2">
      <c r="A348" s="10" t="s">
        <v>35</v>
      </c>
      <c r="B348" s="10" t="s">
        <v>273</v>
      </c>
      <c r="C348" s="10" t="s">
        <v>276</v>
      </c>
      <c r="D348" s="10" t="s">
        <v>92</v>
      </c>
      <c r="E348" s="15" t="s">
        <v>93</v>
      </c>
      <c r="F348" s="7">
        <v>106730.5</v>
      </c>
      <c r="G348" s="7"/>
      <c r="H348" s="7">
        <f>SUM(F348:G348)</f>
        <v>106730.5</v>
      </c>
      <c r="I348" s="7">
        <v>96060</v>
      </c>
      <c r="J348" s="7"/>
      <c r="K348" s="7">
        <f>SUM(I348:J348)</f>
        <v>96060</v>
      </c>
      <c r="L348" s="7">
        <v>96060</v>
      </c>
      <c r="M348" s="7"/>
      <c r="N348" s="7">
        <f>SUM(L348:M348)</f>
        <v>96060</v>
      </c>
      <c r="O348" s="126"/>
    </row>
    <row r="349" spans="1:15" ht="31.5" outlineLevel="2" x14ac:dyDescent="0.2">
      <c r="A349" s="5" t="s">
        <v>35</v>
      </c>
      <c r="B349" s="5" t="s">
        <v>273</v>
      </c>
      <c r="C349" s="5" t="s">
        <v>42</v>
      </c>
      <c r="D349" s="5"/>
      <c r="E349" s="19" t="s">
        <v>43</v>
      </c>
      <c r="F349" s="4">
        <f t="shared" ref="F349:N352" si="626">F350</f>
        <v>485</v>
      </c>
      <c r="G349" s="4">
        <f t="shared" si="626"/>
        <v>0</v>
      </c>
      <c r="H349" s="4">
        <f t="shared" si="626"/>
        <v>485</v>
      </c>
      <c r="I349" s="4">
        <f t="shared" si="626"/>
        <v>551</v>
      </c>
      <c r="J349" s="4">
        <f t="shared" si="626"/>
        <v>0</v>
      </c>
      <c r="K349" s="4">
        <f t="shared" si="626"/>
        <v>551</v>
      </c>
      <c r="L349" s="4">
        <f t="shared" si="626"/>
        <v>591</v>
      </c>
      <c r="M349" s="4">
        <f t="shared" si="626"/>
        <v>0</v>
      </c>
      <c r="N349" s="4">
        <f t="shared" si="626"/>
        <v>591</v>
      </c>
      <c r="O349" s="126"/>
    </row>
    <row r="350" spans="1:15" ht="47.25" outlineLevel="3" x14ac:dyDescent="0.2">
      <c r="A350" s="5" t="s">
        <v>35</v>
      </c>
      <c r="B350" s="5" t="s">
        <v>273</v>
      </c>
      <c r="C350" s="5" t="s">
        <v>44</v>
      </c>
      <c r="D350" s="5"/>
      <c r="E350" s="19" t="s">
        <v>45</v>
      </c>
      <c r="F350" s="4">
        <f t="shared" si="626"/>
        <v>485</v>
      </c>
      <c r="G350" s="4">
        <f t="shared" si="626"/>
        <v>0</v>
      </c>
      <c r="H350" s="4">
        <f t="shared" si="626"/>
        <v>485</v>
      </c>
      <c r="I350" s="4">
        <f t="shared" si="626"/>
        <v>551</v>
      </c>
      <c r="J350" s="4">
        <f t="shared" si="626"/>
        <v>0</v>
      </c>
      <c r="K350" s="4">
        <f t="shared" si="626"/>
        <v>551</v>
      </c>
      <c r="L350" s="4">
        <f t="shared" si="626"/>
        <v>591</v>
      </c>
      <c r="M350" s="4">
        <f t="shared" si="626"/>
        <v>0</v>
      </c>
      <c r="N350" s="4">
        <f t="shared" si="626"/>
        <v>591</v>
      </c>
      <c r="O350" s="126"/>
    </row>
    <row r="351" spans="1:15" ht="31.5" outlineLevel="4" x14ac:dyDescent="0.2">
      <c r="A351" s="5" t="s">
        <v>35</v>
      </c>
      <c r="B351" s="5" t="s">
        <v>273</v>
      </c>
      <c r="C351" s="5" t="s">
        <v>46</v>
      </c>
      <c r="D351" s="5"/>
      <c r="E351" s="19" t="s">
        <v>47</v>
      </c>
      <c r="F351" s="4">
        <f t="shared" si="626"/>
        <v>485</v>
      </c>
      <c r="G351" s="4">
        <f t="shared" si="626"/>
        <v>0</v>
      </c>
      <c r="H351" s="4">
        <f t="shared" si="626"/>
        <v>485</v>
      </c>
      <c r="I351" s="4">
        <f t="shared" si="626"/>
        <v>551</v>
      </c>
      <c r="J351" s="4">
        <f t="shared" si="626"/>
        <v>0</v>
      </c>
      <c r="K351" s="4">
        <f t="shared" si="626"/>
        <v>551</v>
      </c>
      <c r="L351" s="4">
        <f t="shared" si="626"/>
        <v>591</v>
      </c>
      <c r="M351" s="4">
        <f t="shared" si="626"/>
        <v>0</v>
      </c>
      <c r="N351" s="4">
        <f t="shared" si="626"/>
        <v>591</v>
      </c>
      <c r="O351" s="126"/>
    </row>
    <row r="352" spans="1:15" s="160" customFormat="1" ht="47.25" outlineLevel="5" x14ac:dyDescent="0.2">
      <c r="A352" s="5" t="s">
        <v>35</v>
      </c>
      <c r="B352" s="5" t="s">
        <v>273</v>
      </c>
      <c r="C352" s="5" t="s">
        <v>240</v>
      </c>
      <c r="D352" s="5"/>
      <c r="E352" s="19" t="s">
        <v>241</v>
      </c>
      <c r="F352" s="4">
        <f t="shared" si="626"/>
        <v>485</v>
      </c>
      <c r="G352" s="4">
        <f t="shared" si="626"/>
        <v>0</v>
      </c>
      <c r="H352" s="4">
        <f t="shared" si="626"/>
        <v>485</v>
      </c>
      <c r="I352" s="4">
        <f t="shared" si="626"/>
        <v>551</v>
      </c>
      <c r="J352" s="4">
        <f t="shared" si="626"/>
        <v>0</v>
      </c>
      <c r="K352" s="4">
        <f t="shared" si="626"/>
        <v>551</v>
      </c>
      <c r="L352" s="4">
        <f t="shared" si="626"/>
        <v>591</v>
      </c>
      <c r="M352" s="4">
        <f t="shared" si="626"/>
        <v>0</v>
      </c>
      <c r="N352" s="4">
        <f t="shared" si="626"/>
        <v>591</v>
      </c>
      <c r="O352" s="126"/>
    </row>
    <row r="353" spans="1:15" s="160" customFormat="1" ht="31.5" outlineLevel="7" x14ac:dyDescent="0.2">
      <c r="A353" s="10" t="s">
        <v>35</v>
      </c>
      <c r="B353" s="10" t="s">
        <v>273</v>
      </c>
      <c r="C353" s="10" t="s">
        <v>240</v>
      </c>
      <c r="D353" s="10" t="s">
        <v>11</v>
      </c>
      <c r="E353" s="15" t="s">
        <v>12</v>
      </c>
      <c r="F353" s="7">
        <v>485</v>
      </c>
      <c r="G353" s="7"/>
      <c r="H353" s="7">
        <f>SUM(F353:G353)</f>
        <v>485</v>
      </c>
      <c r="I353" s="7">
        <v>551</v>
      </c>
      <c r="J353" s="7"/>
      <c r="K353" s="7">
        <f>SUM(I353:J353)</f>
        <v>551</v>
      </c>
      <c r="L353" s="7">
        <v>591</v>
      </c>
      <c r="M353" s="7"/>
      <c r="N353" s="7">
        <f>SUM(L353:M353)</f>
        <v>591</v>
      </c>
      <c r="O353" s="126"/>
    </row>
    <row r="354" spans="1:15" ht="15.75" outlineLevel="7" x14ac:dyDescent="0.2">
      <c r="A354" s="5" t="s">
        <v>35</v>
      </c>
      <c r="B354" s="5" t="s">
        <v>568</v>
      </c>
      <c r="C354" s="10"/>
      <c r="D354" s="10"/>
      <c r="E354" s="11" t="s">
        <v>551</v>
      </c>
      <c r="F354" s="4">
        <f>F355</f>
        <v>350.2</v>
      </c>
      <c r="G354" s="4">
        <f t="shared" ref="G354:H354" si="627">G355</f>
        <v>0</v>
      </c>
      <c r="H354" s="4">
        <f t="shared" si="627"/>
        <v>350.2</v>
      </c>
      <c r="I354" s="4">
        <f t="shared" ref="I354:L354" si="628">I355</f>
        <v>150.19999999999999</v>
      </c>
      <c r="J354" s="4">
        <f t="shared" ref="J354" si="629">J355</f>
        <v>0</v>
      </c>
      <c r="K354" s="4">
        <f t="shared" ref="K354" si="630">K355</f>
        <v>150.19999999999999</v>
      </c>
      <c r="L354" s="4">
        <f t="shared" si="628"/>
        <v>150.19999999999999</v>
      </c>
      <c r="M354" s="4">
        <f t="shared" ref="M354" si="631">M355</f>
        <v>0</v>
      </c>
      <c r="N354" s="4">
        <f t="shared" ref="N354" si="632">N355</f>
        <v>150.19999999999999</v>
      </c>
      <c r="O354" s="126"/>
    </row>
    <row r="355" spans="1:15" ht="15.75" outlineLevel="1" x14ac:dyDescent="0.2">
      <c r="A355" s="5" t="s">
        <v>35</v>
      </c>
      <c r="B355" s="5" t="s">
        <v>278</v>
      </c>
      <c r="C355" s="5"/>
      <c r="D355" s="5"/>
      <c r="E355" s="19" t="s">
        <v>279</v>
      </c>
      <c r="F355" s="4">
        <f t="shared" ref="F355:N356" si="633">F356</f>
        <v>350.2</v>
      </c>
      <c r="G355" s="4">
        <f t="shared" si="633"/>
        <v>0</v>
      </c>
      <c r="H355" s="4">
        <f t="shared" si="633"/>
        <v>350.2</v>
      </c>
      <c r="I355" s="4">
        <f t="shared" si="633"/>
        <v>150.19999999999999</v>
      </c>
      <c r="J355" s="4">
        <f t="shared" si="633"/>
        <v>0</v>
      </c>
      <c r="K355" s="4">
        <f t="shared" si="633"/>
        <v>150.19999999999999</v>
      </c>
      <c r="L355" s="4">
        <f t="shared" si="633"/>
        <v>150.19999999999999</v>
      </c>
      <c r="M355" s="4">
        <f t="shared" si="633"/>
        <v>0</v>
      </c>
      <c r="N355" s="4">
        <f t="shared" si="633"/>
        <v>150.19999999999999</v>
      </c>
      <c r="O355" s="126"/>
    </row>
    <row r="356" spans="1:15" ht="47.25" outlineLevel="2" x14ac:dyDescent="0.2">
      <c r="A356" s="5" t="s">
        <v>35</v>
      </c>
      <c r="B356" s="5" t="s">
        <v>278</v>
      </c>
      <c r="C356" s="5" t="s">
        <v>76</v>
      </c>
      <c r="D356" s="5"/>
      <c r="E356" s="19" t="s">
        <v>77</v>
      </c>
      <c r="F356" s="4">
        <f t="shared" si="633"/>
        <v>350.2</v>
      </c>
      <c r="G356" s="4">
        <f t="shared" si="633"/>
        <v>0</v>
      </c>
      <c r="H356" s="4">
        <f t="shared" si="633"/>
        <v>350.2</v>
      </c>
      <c r="I356" s="4">
        <f t="shared" si="633"/>
        <v>150.19999999999999</v>
      </c>
      <c r="J356" s="4">
        <f t="shared" si="633"/>
        <v>0</v>
      </c>
      <c r="K356" s="4">
        <f t="shared" si="633"/>
        <v>150.19999999999999</v>
      </c>
      <c r="L356" s="4">
        <f t="shared" si="633"/>
        <v>150.19999999999999</v>
      </c>
      <c r="M356" s="4">
        <f t="shared" si="633"/>
        <v>0</v>
      </c>
      <c r="N356" s="4">
        <f t="shared" si="633"/>
        <v>150.19999999999999</v>
      </c>
      <c r="O356" s="126"/>
    </row>
    <row r="357" spans="1:15" ht="31.5" outlineLevel="3" x14ac:dyDescent="0.2">
      <c r="A357" s="5" t="s">
        <v>35</v>
      </c>
      <c r="B357" s="5" t="s">
        <v>278</v>
      </c>
      <c r="C357" s="5" t="s">
        <v>180</v>
      </c>
      <c r="D357" s="5"/>
      <c r="E357" s="19" t="s">
        <v>181</v>
      </c>
      <c r="F357" s="4">
        <f>F358+F363</f>
        <v>350.2</v>
      </c>
      <c r="G357" s="4">
        <f t="shared" ref="G357:H357" si="634">G358+G363</f>
        <v>0</v>
      </c>
      <c r="H357" s="4">
        <f t="shared" si="634"/>
        <v>350.2</v>
      </c>
      <c r="I357" s="4">
        <f>I358+I363</f>
        <v>150.19999999999999</v>
      </c>
      <c r="J357" s="4">
        <f t="shared" ref="J357" si="635">J358+J363</f>
        <v>0</v>
      </c>
      <c r="K357" s="4">
        <f t="shared" ref="K357" si="636">K358+K363</f>
        <v>150.19999999999999</v>
      </c>
      <c r="L357" s="4">
        <f>L358+L363</f>
        <v>150.19999999999999</v>
      </c>
      <c r="M357" s="4">
        <f t="shared" ref="M357" si="637">M358+M363</f>
        <v>0</v>
      </c>
      <c r="N357" s="4">
        <f t="shared" ref="N357" si="638">N358+N363</f>
        <v>150.19999999999999</v>
      </c>
      <c r="O357" s="126"/>
    </row>
    <row r="358" spans="1:15" ht="15.75" outlineLevel="4" x14ac:dyDescent="0.2">
      <c r="A358" s="5" t="s">
        <v>35</v>
      </c>
      <c r="B358" s="5" t="s">
        <v>278</v>
      </c>
      <c r="C358" s="5" t="s">
        <v>182</v>
      </c>
      <c r="D358" s="5"/>
      <c r="E358" s="19" t="s">
        <v>183</v>
      </c>
      <c r="F358" s="4">
        <f>F359+F361</f>
        <v>295.2</v>
      </c>
      <c r="G358" s="4">
        <f t="shared" ref="G358:H358" si="639">G359+G361</f>
        <v>0</v>
      </c>
      <c r="H358" s="4">
        <f t="shared" si="639"/>
        <v>295.2</v>
      </c>
      <c r="I358" s="4">
        <f t="shared" ref="I358:L358" si="640">I359+I361</f>
        <v>95.2</v>
      </c>
      <c r="J358" s="4">
        <f t="shared" ref="J358" si="641">J359+J361</f>
        <v>0</v>
      </c>
      <c r="K358" s="4">
        <f t="shared" ref="K358" si="642">K359+K361</f>
        <v>95.2</v>
      </c>
      <c r="L358" s="4">
        <f t="shared" si="640"/>
        <v>95.2</v>
      </c>
      <c r="M358" s="4">
        <f t="shared" ref="M358" si="643">M359+M361</f>
        <v>0</v>
      </c>
      <c r="N358" s="4">
        <f t="shared" ref="N358" si="644">N359+N361</f>
        <v>95.2</v>
      </c>
      <c r="O358" s="126"/>
    </row>
    <row r="359" spans="1:15" ht="31.5" outlineLevel="5" x14ac:dyDescent="0.2">
      <c r="A359" s="5" t="s">
        <v>35</v>
      </c>
      <c r="B359" s="5" t="s">
        <v>278</v>
      </c>
      <c r="C359" s="5" t="s">
        <v>280</v>
      </c>
      <c r="D359" s="5"/>
      <c r="E359" s="19" t="s">
        <v>281</v>
      </c>
      <c r="F359" s="4">
        <f t="shared" ref="F359:N359" si="645">F360</f>
        <v>95.2</v>
      </c>
      <c r="G359" s="4">
        <f t="shared" si="645"/>
        <v>0</v>
      </c>
      <c r="H359" s="4">
        <f t="shared" si="645"/>
        <v>95.2</v>
      </c>
      <c r="I359" s="4">
        <f t="shared" si="645"/>
        <v>95.2</v>
      </c>
      <c r="J359" s="4">
        <f t="shared" si="645"/>
        <v>0</v>
      </c>
      <c r="K359" s="4">
        <f t="shared" si="645"/>
        <v>95.2</v>
      </c>
      <c r="L359" s="4">
        <f t="shared" si="645"/>
        <v>95.2</v>
      </c>
      <c r="M359" s="4">
        <f t="shared" si="645"/>
        <v>0</v>
      </c>
      <c r="N359" s="4">
        <f t="shared" si="645"/>
        <v>95.2</v>
      </c>
      <c r="O359" s="126"/>
    </row>
    <row r="360" spans="1:15" ht="31.5" outlineLevel="7" x14ac:dyDescent="0.2">
      <c r="A360" s="10" t="s">
        <v>35</v>
      </c>
      <c r="B360" s="10" t="s">
        <v>278</v>
      </c>
      <c r="C360" s="10" t="s">
        <v>280</v>
      </c>
      <c r="D360" s="10" t="s">
        <v>11</v>
      </c>
      <c r="E360" s="15" t="s">
        <v>12</v>
      </c>
      <c r="F360" s="7">
        <v>95.2</v>
      </c>
      <c r="G360" s="7"/>
      <c r="H360" s="7">
        <f>SUM(F360:G360)</f>
        <v>95.2</v>
      </c>
      <c r="I360" s="7">
        <v>95.2</v>
      </c>
      <c r="J360" s="7"/>
      <c r="K360" s="7">
        <f>SUM(I360:J360)</f>
        <v>95.2</v>
      </c>
      <c r="L360" s="7">
        <v>95.2</v>
      </c>
      <c r="M360" s="7"/>
      <c r="N360" s="7">
        <f>SUM(L360:M360)</f>
        <v>95.2</v>
      </c>
      <c r="O360" s="126"/>
    </row>
    <row r="361" spans="1:15" ht="15.75" outlineLevel="5" x14ac:dyDescent="0.2">
      <c r="A361" s="5" t="s">
        <v>35</v>
      </c>
      <c r="B361" s="5" t="s">
        <v>278</v>
      </c>
      <c r="C361" s="5" t="s">
        <v>282</v>
      </c>
      <c r="D361" s="5"/>
      <c r="E361" s="19" t="s">
        <v>283</v>
      </c>
      <c r="F361" s="4">
        <f t="shared" ref="F361:M361" si="646">F362</f>
        <v>200</v>
      </c>
      <c r="G361" s="4">
        <f t="shared" si="646"/>
        <v>0</v>
      </c>
      <c r="H361" s="4">
        <f t="shared" si="646"/>
        <v>200</v>
      </c>
      <c r="I361" s="4">
        <f t="shared" si="646"/>
        <v>0</v>
      </c>
      <c r="J361" s="4">
        <f t="shared" si="646"/>
        <v>0</v>
      </c>
      <c r="K361" s="4"/>
      <c r="L361" s="4">
        <f t="shared" si="646"/>
        <v>0</v>
      </c>
      <c r="M361" s="4">
        <f t="shared" si="646"/>
        <v>0</v>
      </c>
      <c r="N361" s="4"/>
      <c r="O361" s="126"/>
    </row>
    <row r="362" spans="1:15" ht="31.5" outlineLevel="7" x14ac:dyDescent="0.2">
      <c r="A362" s="10" t="s">
        <v>35</v>
      </c>
      <c r="B362" s="10" t="s">
        <v>278</v>
      </c>
      <c r="C362" s="10" t="s">
        <v>282</v>
      </c>
      <c r="D362" s="10" t="s">
        <v>11</v>
      </c>
      <c r="E362" s="15" t="s">
        <v>12</v>
      </c>
      <c r="F362" s="7">
        <v>200</v>
      </c>
      <c r="G362" s="7"/>
      <c r="H362" s="7">
        <f>SUM(F362:G362)</f>
        <v>200</v>
      </c>
      <c r="I362" s="7"/>
      <c r="J362" s="7"/>
      <c r="K362" s="7"/>
      <c r="L362" s="7"/>
      <c r="M362" s="7"/>
      <c r="N362" s="7"/>
      <c r="O362" s="126"/>
    </row>
    <row r="363" spans="1:15" ht="31.5" outlineLevel="4" x14ac:dyDescent="0.2">
      <c r="A363" s="5" t="s">
        <v>35</v>
      </c>
      <c r="B363" s="5" t="s">
        <v>278</v>
      </c>
      <c r="C363" s="5" t="s">
        <v>284</v>
      </c>
      <c r="D363" s="5"/>
      <c r="E363" s="19" t="s">
        <v>285</v>
      </c>
      <c r="F363" s="4">
        <f t="shared" ref="F363:N364" si="647">F364</f>
        <v>55</v>
      </c>
      <c r="G363" s="4">
        <f t="shared" si="647"/>
        <v>0</v>
      </c>
      <c r="H363" s="4">
        <f t="shared" si="647"/>
        <v>55</v>
      </c>
      <c r="I363" s="4">
        <f t="shared" si="647"/>
        <v>55</v>
      </c>
      <c r="J363" s="4">
        <f t="shared" si="647"/>
        <v>0</v>
      </c>
      <c r="K363" s="4">
        <f t="shared" si="647"/>
        <v>55</v>
      </c>
      <c r="L363" s="4">
        <f t="shared" si="647"/>
        <v>55</v>
      </c>
      <c r="M363" s="4">
        <f t="shared" si="647"/>
        <v>0</v>
      </c>
      <c r="N363" s="4">
        <f t="shared" si="647"/>
        <v>55</v>
      </c>
      <c r="O363" s="126"/>
    </row>
    <row r="364" spans="1:15" ht="15.75" outlineLevel="5" x14ac:dyDescent="0.2">
      <c r="A364" s="5" t="s">
        <v>35</v>
      </c>
      <c r="B364" s="5" t="s">
        <v>278</v>
      </c>
      <c r="C364" s="5" t="s">
        <v>286</v>
      </c>
      <c r="D364" s="5"/>
      <c r="E364" s="19" t="s">
        <v>287</v>
      </c>
      <c r="F364" s="4">
        <f t="shared" si="647"/>
        <v>55</v>
      </c>
      <c r="G364" s="4">
        <f t="shared" si="647"/>
        <v>0</v>
      </c>
      <c r="H364" s="4">
        <f t="shared" si="647"/>
        <v>55</v>
      </c>
      <c r="I364" s="4">
        <f t="shared" si="647"/>
        <v>55</v>
      </c>
      <c r="J364" s="4">
        <f t="shared" si="647"/>
        <v>0</v>
      </c>
      <c r="K364" s="4">
        <f t="shared" si="647"/>
        <v>55</v>
      </c>
      <c r="L364" s="4">
        <f t="shared" si="647"/>
        <v>55</v>
      </c>
      <c r="M364" s="4">
        <f t="shared" si="647"/>
        <v>0</v>
      </c>
      <c r="N364" s="4">
        <f t="shared" si="647"/>
        <v>55</v>
      </c>
      <c r="O364" s="126"/>
    </row>
    <row r="365" spans="1:15" ht="31.5" outlineLevel="7" x14ac:dyDescent="0.2">
      <c r="A365" s="10" t="s">
        <v>35</v>
      </c>
      <c r="B365" s="10" t="s">
        <v>278</v>
      </c>
      <c r="C365" s="10" t="s">
        <v>286</v>
      </c>
      <c r="D365" s="10" t="s">
        <v>11</v>
      </c>
      <c r="E365" s="15" t="s">
        <v>12</v>
      </c>
      <c r="F365" s="7">
        <v>55</v>
      </c>
      <c r="G365" s="7"/>
      <c r="H365" s="7">
        <f>SUM(F365:G365)</f>
        <v>55</v>
      </c>
      <c r="I365" s="7">
        <v>55</v>
      </c>
      <c r="J365" s="7"/>
      <c r="K365" s="7">
        <f>SUM(I365:J365)</f>
        <v>55</v>
      </c>
      <c r="L365" s="7">
        <v>55</v>
      </c>
      <c r="M365" s="7"/>
      <c r="N365" s="7">
        <f>SUM(L365:M365)</f>
        <v>55</v>
      </c>
      <c r="O365" s="126"/>
    </row>
    <row r="366" spans="1:15" ht="15.75" outlineLevel="7" x14ac:dyDescent="0.2">
      <c r="A366" s="5" t="s">
        <v>35</v>
      </c>
      <c r="B366" s="5" t="s">
        <v>560</v>
      </c>
      <c r="C366" s="10"/>
      <c r="D366" s="10"/>
      <c r="E366" s="11" t="s">
        <v>544</v>
      </c>
      <c r="F366" s="4">
        <f>F367+F389</f>
        <v>12410.3</v>
      </c>
      <c r="G366" s="4">
        <f t="shared" ref="G366:H366" si="648">G367+G389</f>
        <v>0</v>
      </c>
      <c r="H366" s="4">
        <f t="shared" si="648"/>
        <v>12410.3</v>
      </c>
      <c r="I366" s="4">
        <f>I367+I389</f>
        <v>10940</v>
      </c>
      <c r="J366" s="4">
        <f t="shared" ref="J366" si="649">J367+J389</f>
        <v>0</v>
      </c>
      <c r="K366" s="4">
        <f t="shared" ref="K366" si="650">K367+K389</f>
        <v>10940</v>
      </c>
      <c r="L366" s="4">
        <f>L367+L389</f>
        <v>10940</v>
      </c>
      <c r="M366" s="4">
        <f t="shared" ref="M366" si="651">M367+M389</f>
        <v>0</v>
      </c>
      <c r="N366" s="4">
        <f t="shared" ref="N366" si="652">N367+N389</f>
        <v>10940</v>
      </c>
      <c r="O366" s="126"/>
    </row>
    <row r="367" spans="1:15" ht="31.5" outlineLevel="1" x14ac:dyDescent="0.2">
      <c r="A367" s="5" t="s">
        <v>35</v>
      </c>
      <c r="B367" s="5" t="s">
        <v>21</v>
      </c>
      <c r="C367" s="5"/>
      <c r="D367" s="5"/>
      <c r="E367" s="19" t="s">
        <v>22</v>
      </c>
      <c r="F367" s="4">
        <f>F368+F378+F373</f>
        <v>533.9</v>
      </c>
      <c r="G367" s="4">
        <f t="shared" ref="G367:H367" si="653">G368+G378+G373</f>
        <v>0</v>
      </c>
      <c r="H367" s="4">
        <f t="shared" si="653"/>
        <v>533.9</v>
      </c>
      <c r="I367" s="4">
        <f t="shared" ref="I367:L367" si="654">I368+I378+I373</f>
        <v>250</v>
      </c>
      <c r="J367" s="4">
        <f t="shared" ref="J367" si="655">J368+J378+J373</f>
        <v>0</v>
      </c>
      <c r="K367" s="4">
        <f t="shared" ref="K367" si="656">K368+K378+K373</f>
        <v>250</v>
      </c>
      <c r="L367" s="4">
        <f t="shared" si="654"/>
        <v>250</v>
      </c>
      <c r="M367" s="4">
        <f t="shared" ref="M367" si="657">M368+M378+M373</f>
        <v>0</v>
      </c>
      <c r="N367" s="4">
        <f t="shared" ref="N367" si="658">N368+N378+N373</f>
        <v>250</v>
      </c>
      <c r="O367" s="126"/>
    </row>
    <row r="368" spans="1:15" ht="47.25" outlineLevel="2" x14ac:dyDescent="0.2">
      <c r="A368" s="5" t="s">
        <v>35</v>
      </c>
      <c r="B368" s="5" t="s">
        <v>21</v>
      </c>
      <c r="C368" s="5" t="s">
        <v>76</v>
      </c>
      <c r="D368" s="5"/>
      <c r="E368" s="19" t="s">
        <v>77</v>
      </c>
      <c r="F368" s="4">
        <f t="shared" ref="F368:M371" si="659">F369</f>
        <v>39.9</v>
      </c>
      <c r="G368" s="4">
        <f t="shared" si="659"/>
        <v>0</v>
      </c>
      <c r="H368" s="4">
        <f t="shared" si="659"/>
        <v>39.9</v>
      </c>
      <c r="I368" s="4">
        <f t="shared" si="659"/>
        <v>0</v>
      </c>
      <c r="J368" s="4">
        <f t="shared" si="659"/>
        <v>0</v>
      </c>
      <c r="K368" s="4"/>
      <c r="L368" s="4">
        <f t="shared" si="659"/>
        <v>0</v>
      </c>
      <c r="M368" s="4">
        <f t="shared" si="659"/>
        <v>0</v>
      </c>
      <c r="N368" s="4"/>
      <c r="O368" s="126"/>
    </row>
    <row r="369" spans="1:15" ht="47.25" outlineLevel="3" x14ac:dyDescent="0.2">
      <c r="A369" s="5" t="s">
        <v>35</v>
      </c>
      <c r="B369" s="5" t="s">
        <v>21</v>
      </c>
      <c r="C369" s="5" t="s">
        <v>130</v>
      </c>
      <c r="D369" s="5"/>
      <c r="E369" s="19" t="s">
        <v>131</v>
      </c>
      <c r="F369" s="4">
        <f t="shared" si="659"/>
        <v>39.9</v>
      </c>
      <c r="G369" s="4">
        <f t="shared" si="659"/>
        <v>0</v>
      </c>
      <c r="H369" s="4">
        <f t="shared" si="659"/>
        <v>39.9</v>
      </c>
      <c r="I369" s="4">
        <f t="shared" si="659"/>
        <v>0</v>
      </c>
      <c r="J369" s="4">
        <f t="shared" si="659"/>
        <v>0</v>
      </c>
      <c r="K369" s="4"/>
      <c r="L369" s="4">
        <f t="shared" si="659"/>
        <v>0</v>
      </c>
      <c r="M369" s="4">
        <f t="shared" si="659"/>
        <v>0</v>
      </c>
      <c r="N369" s="4"/>
      <c r="O369" s="126"/>
    </row>
    <row r="370" spans="1:15" ht="31.5" outlineLevel="4" x14ac:dyDescent="0.2">
      <c r="A370" s="5" t="s">
        <v>35</v>
      </c>
      <c r="B370" s="5" t="s">
        <v>21</v>
      </c>
      <c r="C370" s="5" t="s">
        <v>132</v>
      </c>
      <c r="D370" s="5"/>
      <c r="E370" s="19" t="s">
        <v>57</v>
      </c>
      <c r="F370" s="4">
        <f t="shared" si="659"/>
        <v>39.9</v>
      </c>
      <c r="G370" s="4">
        <f t="shared" si="659"/>
        <v>0</v>
      </c>
      <c r="H370" s="4">
        <f t="shared" si="659"/>
        <v>39.9</v>
      </c>
      <c r="I370" s="4">
        <f t="shared" si="659"/>
        <v>0</v>
      </c>
      <c r="J370" s="4">
        <f t="shared" si="659"/>
        <v>0</v>
      </c>
      <c r="K370" s="4"/>
      <c r="L370" s="4">
        <f t="shared" si="659"/>
        <v>0</v>
      </c>
      <c r="M370" s="4">
        <f t="shared" si="659"/>
        <v>0</v>
      </c>
      <c r="N370" s="4"/>
      <c r="O370" s="126"/>
    </row>
    <row r="371" spans="1:15" ht="15.75" outlineLevel="5" x14ac:dyDescent="0.2">
      <c r="A371" s="5" t="s">
        <v>35</v>
      </c>
      <c r="B371" s="5" t="s">
        <v>21</v>
      </c>
      <c r="C371" s="5" t="s">
        <v>133</v>
      </c>
      <c r="D371" s="5"/>
      <c r="E371" s="19" t="s">
        <v>134</v>
      </c>
      <c r="F371" s="4">
        <f t="shared" si="659"/>
        <v>39.9</v>
      </c>
      <c r="G371" s="4">
        <f t="shared" si="659"/>
        <v>0</v>
      </c>
      <c r="H371" s="4">
        <f t="shared" si="659"/>
        <v>39.9</v>
      </c>
      <c r="I371" s="4">
        <f t="shared" si="659"/>
        <v>0</v>
      </c>
      <c r="J371" s="4">
        <f t="shared" si="659"/>
        <v>0</v>
      </c>
      <c r="K371" s="4"/>
      <c r="L371" s="4">
        <f t="shared" si="659"/>
        <v>0</v>
      </c>
      <c r="M371" s="4">
        <f t="shared" si="659"/>
        <v>0</v>
      </c>
      <c r="N371" s="4"/>
      <c r="O371" s="126"/>
    </row>
    <row r="372" spans="1:15" ht="31.5" outlineLevel="7" x14ac:dyDescent="0.2">
      <c r="A372" s="10" t="s">
        <v>35</v>
      </c>
      <c r="B372" s="10" t="s">
        <v>21</v>
      </c>
      <c r="C372" s="10" t="s">
        <v>133</v>
      </c>
      <c r="D372" s="10" t="s">
        <v>11</v>
      </c>
      <c r="E372" s="15" t="s">
        <v>12</v>
      </c>
      <c r="F372" s="7">
        <v>39.9</v>
      </c>
      <c r="G372" s="7"/>
      <c r="H372" s="7">
        <f>SUM(F372:G372)</f>
        <v>39.9</v>
      </c>
      <c r="I372" s="7"/>
      <c r="J372" s="7"/>
      <c r="K372" s="7"/>
      <c r="L372" s="7"/>
      <c r="M372" s="7"/>
      <c r="N372" s="7"/>
      <c r="O372" s="126"/>
    </row>
    <row r="373" spans="1:15" ht="31.5" outlineLevel="7" x14ac:dyDescent="0.2">
      <c r="A373" s="5" t="s">
        <v>35</v>
      </c>
      <c r="B373" s="5" t="s">
        <v>21</v>
      </c>
      <c r="C373" s="5" t="s">
        <v>170</v>
      </c>
      <c r="D373" s="5"/>
      <c r="E373" s="168" t="s">
        <v>171</v>
      </c>
      <c r="F373" s="4">
        <f>F374</f>
        <v>89</v>
      </c>
      <c r="G373" s="4">
        <f t="shared" ref="G373:H373" si="660">G374</f>
        <v>0</v>
      </c>
      <c r="H373" s="4">
        <f t="shared" si="660"/>
        <v>89</v>
      </c>
      <c r="I373" s="4">
        <f t="shared" ref="I373:L373" si="661">I374</f>
        <v>0</v>
      </c>
      <c r="J373" s="4">
        <f t="shared" ref="J373" si="662">J374</f>
        <v>0</v>
      </c>
      <c r="K373" s="4"/>
      <c r="L373" s="4">
        <f t="shared" si="661"/>
        <v>0</v>
      </c>
      <c r="M373" s="4">
        <f t="shared" ref="M373" si="663">M374</f>
        <v>0</v>
      </c>
      <c r="N373" s="4"/>
      <c r="O373" s="126"/>
    </row>
    <row r="374" spans="1:15" ht="47.25" outlineLevel="7" x14ac:dyDescent="0.2">
      <c r="A374" s="5" t="s">
        <v>35</v>
      </c>
      <c r="B374" s="5" t="s">
        <v>21</v>
      </c>
      <c r="C374" s="5" t="s">
        <v>188</v>
      </c>
      <c r="D374" s="5"/>
      <c r="E374" s="19" t="s">
        <v>189</v>
      </c>
      <c r="F374" s="4">
        <f t="shared" ref="F374:M376" si="664">F375</f>
        <v>89</v>
      </c>
      <c r="G374" s="4">
        <f t="shared" si="664"/>
        <v>0</v>
      </c>
      <c r="H374" s="4">
        <f t="shared" si="664"/>
        <v>89</v>
      </c>
      <c r="I374" s="4">
        <f t="shared" si="664"/>
        <v>0</v>
      </c>
      <c r="J374" s="4">
        <f t="shared" si="664"/>
        <v>0</v>
      </c>
      <c r="K374" s="4"/>
      <c r="L374" s="4">
        <f t="shared" si="664"/>
        <v>0</v>
      </c>
      <c r="M374" s="4">
        <f t="shared" si="664"/>
        <v>0</v>
      </c>
      <c r="N374" s="4"/>
      <c r="O374" s="126"/>
    </row>
    <row r="375" spans="1:15" ht="31.5" outlineLevel="7" x14ac:dyDescent="0.2">
      <c r="A375" s="5" t="s">
        <v>35</v>
      </c>
      <c r="B375" s="5" t="s">
        <v>21</v>
      </c>
      <c r="C375" s="5" t="s">
        <v>275</v>
      </c>
      <c r="D375" s="5"/>
      <c r="E375" s="19" t="s">
        <v>57</v>
      </c>
      <c r="F375" s="4">
        <f t="shared" si="664"/>
        <v>89</v>
      </c>
      <c r="G375" s="4">
        <f t="shared" si="664"/>
        <v>0</v>
      </c>
      <c r="H375" s="4">
        <f t="shared" si="664"/>
        <v>89</v>
      </c>
      <c r="I375" s="4">
        <f t="shared" si="664"/>
        <v>0</v>
      </c>
      <c r="J375" s="4">
        <f t="shared" si="664"/>
        <v>0</v>
      </c>
      <c r="K375" s="4"/>
      <c r="L375" s="4">
        <f t="shared" si="664"/>
        <v>0</v>
      </c>
      <c r="M375" s="4">
        <f t="shared" si="664"/>
        <v>0</v>
      </c>
      <c r="N375" s="4"/>
      <c r="O375" s="126"/>
    </row>
    <row r="376" spans="1:15" ht="31.5" outlineLevel="7" x14ac:dyDescent="0.2">
      <c r="A376" s="5" t="s">
        <v>35</v>
      </c>
      <c r="B376" s="5" t="s">
        <v>21</v>
      </c>
      <c r="C376" s="5" t="s">
        <v>276</v>
      </c>
      <c r="D376" s="5"/>
      <c r="E376" s="19" t="s">
        <v>277</v>
      </c>
      <c r="F376" s="4">
        <f t="shared" si="664"/>
        <v>89</v>
      </c>
      <c r="G376" s="4">
        <f t="shared" si="664"/>
        <v>0</v>
      </c>
      <c r="H376" s="4">
        <f t="shared" si="664"/>
        <v>89</v>
      </c>
      <c r="I376" s="4">
        <f t="shared" si="664"/>
        <v>0</v>
      </c>
      <c r="J376" s="4">
        <f t="shared" si="664"/>
        <v>0</v>
      </c>
      <c r="K376" s="4"/>
      <c r="L376" s="4">
        <f t="shared" si="664"/>
        <v>0</v>
      </c>
      <c r="M376" s="4">
        <f t="shared" si="664"/>
        <v>0</v>
      </c>
      <c r="N376" s="4"/>
      <c r="O376" s="126"/>
    </row>
    <row r="377" spans="1:15" ht="31.5" outlineLevel="7" x14ac:dyDescent="0.2">
      <c r="A377" s="10" t="s">
        <v>35</v>
      </c>
      <c r="B377" s="10" t="s">
        <v>21</v>
      </c>
      <c r="C377" s="10" t="s">
        <v>276</v>
      </c>
      <c r="D377" s="10" t="s">
        <v>92</v>
      </c>
      <c r="E377" s="15" t="s">
        <v>93</v>
      </c>
      <c r="F377" s="7">
        <v>89</v>
      </c>
      <c r="G377" s="7"/>
      <c r="H377" s="7">
        <f>SUM(F377:G377)</f>
        <v>89</v>
      </c>
      <c r="I377" s="7"/>
      <c r="J377" s="7"/>
      <c r="K377" s="7"/>
      <c r="L377" s="7"/>
      <c r="M377" s="7"/>
      <c r="N377" s="7"/>
      <c r="O377" s="126"/>
    </row>
    <row r="378" spans="1:15" ht="31.5" outlineLevel="2" x14ac:dyDescent="0.2">
      <c r="A378" s="5" t="s">
        <v>35</v>
      </c>
      <c r="B378" s="5" t="s">
        <v>21</v>
      </c>
      <c r="C378" s="5" t="s">
        <v>52</v>
      </c>
      <c r="D378" s="5"/>
      <c r="E378" s="19" t="s">
        <v>53</v>
      </c>
      <c r="F378" s="4">
        <f>F379+F383</f>
        <v>405</v>
      </c>
      <c r="G378" s="4">
        <f t="shared" ref="G378:H378" si="665">G379+G383</f>
        <v>0</v>
      </c>
      <c r="H378" s="4">
        <f t="shared" si="665"/>
        <v>405</v>
      </c>
      <c r="I378" s="4">
        <f t="shared" ref="I378:L378" si="666">I379+I383</f>
        <v>250</v>
      </c>
      <c r="J378" s="4">
        <f t="shared" ref="J378" si="667">J379+J383</f>
        <v>0</v>
      </c>
      <c r="K378" s="4">
        <f t="shared" ref="K378" si="668">K379+K383</f>
        <v>250</v>
      </c>
      <c r="L378" s="4">
        <f t="shared" si="666"/>
        <v>250</v>
      </c>
      <c r="M378" s="4">
        <f t="shared" ref="M378" si="669">M379+M383</f>
        <v>0</v>
      </c>
      <c r="N378" s="4">
        <f t="shared" ref="N378" si="670">N379+N383</f>
        <v>250</v>
      </c>
      <c r="O378" s="126"/>
    </row>
    <row r="379" spans="1:15" ht="31.5" outlineLevel="3" x14ac:dyDescent="0.2">
      <c r="A379" s="5" t="s">
        <v>35</v>
      </c>
      <c r="B379" s="5" t="s">
        <v>21</v>
      </c>
      <c r="C379" s="5" t="s">
        <v>98</v>
      </c>
      <c r="D379" s="5"/>
      <c r="E379" s="19" t="s">
        <v>99</v>
      </c>
      <c r="F379" s="4">
        <f t="shared" ref="F379:N381" si="671">F380</f>
        <v>325</v>
      </c>
      <c r="G379" s="4">
        <f t="shared" si="671"/>
        <v>0</v>
      </c>
      <c r="H379" s="4">
        <f t="shared" si="671"/>
        <v>325</v>
      </c>
      <c r="I379" s="4">
        <f t="shared" si="671"/>
        <v>250</v>
      </c>
      <c r="J379" s="4">
        <f t="shared" si="671"/>
        <v>0</v>
      </c>
      <c r="K379" s="4">
        <f t="shared" si="671"/>
        <v>250</v>
      </c>
      <c r="L379" s="4">
        <f t="shared" si="671"/>
        <v>250</v>
      </c>
      <c r="M379" s="4">
        <f t="shared" si="671"/>
        <v>0</v>
      </c>
      <c r="N379" s="4">
        <f t="shared" si="671"/>
        <v>250</v>
      </c>
      <c r="O379" s="126"/>
    </row>
    <row r="380" spans="1:15" ht="47.25" outlineLevel="4" x14ac:dyDescent="0.2">
      <c r="A380" s="5" t="s">
        <v>35</v>
      </c>
      <c r="B380" s="5" t="s">
        <v>21</v>
      </c>
      <c r="C380" s="5" t="s">
        <v>100</v>
      </c>
      <c r="D380" s="5"/>
      <c r="E380" s="19" t="s">
        <v>101</v>
      </c>
      <c r="F380" s="4">
        <f t="shared" si="671"/>
        <v>325</v>
      </c>
      <c r="G380" s="4">
        <f t="shared" si="671"/>
        <v>0</v>
      </c>
      <c r="H380" s="4">
        <f t="shared" si="671"/>
        <v>325</v>
      </c>
      <c r="I380" s="4">
        <f t="shared" si="671"/>
        <v>250</v>
      </c>
      <c r="J380" s="4">
        <f t="shared" si="671"/>
        <v>0</v>
      </c>
      <c r="K380" s="4">
        <f t="shared" si="671"/>
        <v>250</v>
      </c>
      <c r="L380" s="4">
        <f t="shared" si="671"/>
        <v>250</v>
      </c>
      <c r="M380" s="4">
        <f t="shared" si="671"/>
        <v>0</v>
      </c>
      <c r="N380" s="4">
        <f t="shared" si="671"/>
        <v>250</v>
      </c>
      <c r="O380" s="126"/>
    </row>
    <row r="381" spans="1:15" ht="15.75" outlineLevel="5" x14ac:dyDescent="0.2">
      <c r="A381" s="5" t="s">
        <v>35</v>
      </c>
      <c r="B381" s="5" t="s">
        <v>21</v>
      </c>
      <c r="C381" s="5" t="s">
        <v>102</v>
      </c>
      <c r="D381" s="5"/>
      <c r="E381" s="19" t="s">
        <v>103</v>
      </c>
      <c r="F381" s="4">
        <f t="shared" si="671"/>
        <v>325</v>
      </c>
      <c r="G381" s="4">
        <f t="shared" si="671"/>
        <v>0</v>
      </c>
      <c r="H381" s="4">
        <f t="shared" si="671"/>
        <v>325</v>
      </c>
      <c r="I381" s="4">
        <f t="shared" si="671"/>
        <v>250</v>
      </c>
      <c r="J381" s="4">
        <f t="shared" si="671"/>
        <v>0</v>
      </c>
      <c r="K381" s="4">
        <f t="shared" si="671"/>
        <v>250</v>
      </c>
      <c r="L381" s="4">
        <f t="shared" si="671"/>
        <v>250</v>
      </c>
      <c r="M381" s="4">
        <f t="shared" si="671"/>
        <v>0</v>
      </c>
      <c r="N381" s="4">
        <f t="shared" si="671"/>
        <v>250</v>
      </c>
      <c r="O381" s="126"/>
    </row>
    <row r="382" spans="1:15" ht="31.5" outlineLevel="7" x14ac:dyDescent="0.2">
      <c r="A382" s="10" t="s">
        <v>35</v>
      </c>
      <c r="B382" s="10" t="s">
        <v>21</v>
      </c>
      <c r="C382" s="10" t="s">
        <v>102</v>
      </c>
      <c r="D382" s="10" t="s">
        <v>11</v>
      </c>
      <c r="E382" s="15" t="s">
        <v>12</v>
      </c>
      <c r="F382" s="7">
        <v>325</v>
      </c>
      <c r="G382" s="7"/>
      <c r="H382" s="7">
        <f>SUM(F382:G382)</f>
        <v>325</v>
      </c>
      <c r="I382" s="7">
        <v>250</v>
      </c>
      <c r="J382" s="7"/>
      <c r="K382" s="7">
        <f>SUM(I382:J382)</f>
        <v>250</v>
      </c>
      <c r="L382" s="7">
        <v>250</v>
      </c>
      <c r="M382" s="7"/>
      <c r="N382" s="7">
        <f>SUM(L382:M382)</f>
        <v>250</v>
      </c>
      <c r="O382" s="126"/>
    </row>
    <row r="383" spans="1:15" ht="47.25" outlineLevel="3" x14ac:dyDescent="0.2">
      <c r="A383" s="5" t="s">
        <v>35</v>
      </c>
      <c r="B383" s="5" t="s">
        <v>21</v>
      </c>
      <c r="C383" s="5" t="s">
        <v>54</v>
      </c>
      <c r="D383" s="5"/>
      <c r="E383" s="19" t="s">
        <v>55</v>
      </c>
      <c r="F383" s="4">
        <f>F384</f>
        <v>80</v>
      </c>
      <c r="G383" s="4">
        <f t="shared" ref="G383:H383" si="672">G384</f>
        <v>0</v>
      </c>
      <c r="H383" s="4">
        <f t="shared" si="672"/>
        <v>80</v>
      </c>
      <c r="I383" s="4">
        <f t="shared" ref="I383:L383" si="673">I384</f>
        <v>0</v>
      </c>
      <c r="J383" s="4">
        <f t="shared" ref="J383" si="674">J384</f>
        <v>0</v>
      </c>
      <c r="K383" s="4"/>
      <c r="L383" s="4">
        <f t="shared" si="673"/>
        <v>0</v>
      </c>
      <c r="M383" s="4">
        <f t="shared" ref="M383" si="675">M384</f>
        <v>0</v>
      </c>
      <c r="N383" s="4"/>
      <c r="O383" s="126"/>
    </row>
    <row r="384" spans="1:15" ht="47.25" outlineLevel="4" x14ac:dyDescent="0.2">
      <c r="A384" s="5" t="s">
        <v>35</v>
      </c>
      <c r="B384" s="5" t="s">
        <v>21</v>
      </c>
      <c r="C384" s="5" t="s">
        <v>113</v>
      </c>
      <c r="D384" s="5"/>
      <c r="E384" s="19" t="s">
        <v>114</v>
      </c>
      <c r="F384" s="4">
        <f>F385+F387</f>
        <v>80</v>
      </c>
      <c r="G384" s="4">
        <f t="shared" ref="G384:H384" si="676">G385+G387</f>
        <v>0</v>
      </c>
      <c r="H384" s="4">
        <f t="shared" si="676"/>
        <v>80</v>
      </c>
      <c r="I384" s="4">
        <f t="shared" ref="I384:L384" si="677">I385+I387</f>
        <v>0</v>
      </c>
      <c r="J384" s="4">
        <f t="shared" ref="J384" si="678">J385+J387</f>
        <v>0</v>
      </c>
      <c r="K384" s="4"/>
      <c r="L384" s="4">
        <f t="shared" si="677"/>
        <v>0</v>
      </c>
      <c r="M384" s="4">
        <f t="shared" ref="M384" si="679">M385+M387</f>
        <v>0</v>
      </c>
      <c r="N384" s="4"/>
      <c r="O384" s="126"/>
    </row>
    <row r="385" spans="1:15" ht="15.75" outlineLevel="5" x14ac:dyDescent="0.2">
      <c r="A385" s="5" t="s">
        <v>35</v>
      </c>
      <c r="B385" s="5" t="s">
        <v>21</v>
      </c>
      <c r="C385" s="5" t="s">
        <v>115</v>
      </c>
      <c r="D385" s="5"/>
      <c r="E385" s="19" t="s">
        <v>116</v>
      </c>
      <c r="F385" s="4">
        <f t="shared" ref="F385:M385" si="680">F386</f>
        <v>30</v>
      </c>
      <c r="G385" s="4">
        <f t="shared" si="680"/>
        <v>0</v>
      </c>
      <c r="H385" s="4">
        <f t="shared" si="680"/>
        <v>30</v>
      </c>
      <c r="I385" s="4">
        <f t="shared" si="680"/>
        <v>0</v>
      </c>
      <c r="J385" s="4">
        <f t="shared" si="680"/>
        <v>0</v>
      </c>
      <c r="K385" s="4"/>
      <c r="L385" s="4">
        <f t="shared" si="680"/>
        <v>0</v>
      </c>
      <c r="M385" s="4">
        <f t="shared" si="680"/>
        <v>0</v>
      </c>
      <c r="N385" s="4"/>
      <c r="O385" s="126"/>
    </row>
    <row r="386" spans="1:15" ht="31.5" outlineLevel="7" x14ac:dyDescent="0.2">
      <c r="A386" s="10" t="s">
        <v>35</v>
      </c>
      <c r="B386" s="10" t="s">
        <v>21</v>
      </c>
      <c r="C386" s="10" t="s">
        <v>115</v>
      </c>
      <c r="D386" s="10" t="s">
        <v>92</v>
      </c>
      <c r="E386" s="15" t="s">
        <v>93</v>
      </c>
      <c r="F386" s="7">
        <v>30</v>
      </c>
      <c r="G386" s="7"/>
      <c r="H386" s="7">
        <f>SUM(F386:G386)</f>
        <v>30</v>
      </c>
      <c r="I386" s="7"/>
      <c r="J386" s="7"/>
      <c r="K386" s="7"/>
      <c r="L386" s="7"/>
      <c r="M386" s="7"/>
      <c r="N386" s="7"/>
      <c r="O386" s="126"/>
    </row>
    <row r="387" spans="1:15" ht="15.75" outlineLevel="5" x14ac:dyDescent="0.2">
      <c r="A387" s="5" t="s">
        <v>35</v>
      </c>
      <c r="B387" s="5" t="s">
        <v>21</v>
      </c>
      <c r="C387" s="5" t="s">
        <v>296</v>
      </c>
      <c r="D387" s="5"/>
      <c r="E387" s="19" t="s">
        <v>297</v>
      </c>
      <c r="F387" s="4">
        <f t="shared" ref="F387:M387" si="681">F388</f>
        <v>50</v>
      </c>
      <c r="G387" s="4">
        <f t="shared" si="681"/>
        <v>0</v>
      </c>
      <c r="H387" s="4">
        <f t="shared" si="681"/>
        <v>50</v>
      </c>
      <c r="I387" s="4">
        <f t="shared" si="681"/>
        <v>0</v>
      </c>
      <c r="J387" s="4">
        <f t="shared" si="681"/>
        <v>0</v>
      </c>
      <c r="K387" s="4"/>
      <c r="L387" s="4">
        <f t="shared" si="681"/>
        <v>0</v>
      </c>
      <c r="M387" s="4">
        <f t="shared" si="681"/>
        <v>0</v>
      </c>
      <c r="N387" s="4"/>
      <c r="O387" s="126"/>
    </row>
    <row r="388" spans="1:15" ht="31.5" outlineLevel="7" x14ac:dyDescent="0.2">
      <c r="A388" s="10" t="s">
        <v>35</v>
      </c>
      <c r="B388" s="10" t="s">
        <v>21</v>
      </c>
      <c r="C388" s="10" t="s">
        <v>296</v>
      </c>
      <c r="D388" s="10" t="s">
        <v>92</v>
      </c>
      <c r="E388" s="15" t="s">
        <v>93</v>
      </c>
      <c r="F388" s="7">
        <v>50</v>
      </c>
      <c r="G388" s="7"/>
      <c r="H388" s="7">
        <f>SUM(F388:G388)</f>
        <v>50</v>
      </c>
      <c r="I388" s="7"/>
      <c r="J388" s="7"/>
      <c r="K388" s="7"/>
      <c r="L388" s="7"/>
      <c r="M388" s="7"/>
      <c r="N388" s="7"/>
      <c r="O388" s="126"/>
    </row>
    <row r="389" spans="1:15" ht="15.75" outlineLevel="1" x14ac:dyDescent="0.2">
      <c r="A389" s="5" t="s">
        <v>35</v>
      </c>
      <c r="B389" s="5" t="s">
        <v>298</v>
      </c>
      <c r="C389" s="5"/>
      <c r="D389" s="5"/>
      <c r="E389" s="19" t="s">
        <v>299</v>
      </c>
      <c r="F389" s="4">
        <f t="shared" ref="F389:N392" si="682">F390</f>
        <v>11876.4</v>
      </c>
      <c r="G389" s="4">
        <f t="shared" si="682"/>
        <v>0</v>
      </c>
      <c r="H389" s="4">
        <f t="shared" si="682"/>
        <v>11876.4</v>
      </c>
      <c r="I389" s="4">
        <f t="shared" si="682"/>
        <v>10690</v>
      </c>
      <c r="J389" s="4">
        <f t="shared" si="682"/>
        <v>0</v>
      </c>
      <c r="K389" s="4">
        <f t="shared" si="682"/>
        <v>10690</v>
      </c>
      <c r="L389" s="4">
        <f t="shared" si="682"/>
        <v>10690</v>
      </c>
      <c r="M389" s="4">
        <f t="shared" si="682"/>
        <v>0</v>
      </c>
      <c r="N389" s="4">
        <f t="shared" si="682"/>
        <v>10690</v>
      </c>
      <c r="O389" s="126"/>
    </row>
    <row r="390" spans="1:15" ht="31.5" outlineLevel="2" x14ac:dyDescent="0.2">
      <c r="A390" s="5" t="s">
        <v>35</v>
      </c>
      <c r="B390" s="5" t="s">
        <v>298</v>
      </c>
      <c r="C390" s="5" t="s">
        <v>52</v>
      </c>
      <c r="D390" s="5"/>
      <c r="E390" s="19" t="s">
        <v>53</v>
      </c>
      <c r="F390" s="4">
        <f t="shared" si="682"/>
        <v>11876.4</v>
      </c>
      <c r="G390" s="4">
        <f t="shared" si="682"/>
        <v>0</v>
      </c>
      <c r="H390" s="4">
        <f t="shared" si="682"/>
        <v>11876.4</v>
      </c>
      <c r="I390" s="4">
        <f t="shared" si="682"/>
        <v>10690</v>
      </c>
      <c r="J390" s="4">
        <f t="shared" si="682"/>
        <v>0</v>
      </c>
      <c r="K390" s="4">
        <f t="shared" si="682"/>
        <v>10690</v>
      </c>
      <c r="L390" s="4">
        <f t="shared" si="682"/>
        <v>10690</v>
      </c>
      <c r="M390" s="4">
        <f t="shared" si="682"/>
        <v>0</v>
      </c>
      <c r="N390" s="4">
        <f t="shared" si="682"/>
        <v>10690</v>
      </c>
      <c r="O390" s="126"/>
    </row>
    <row r="391" spans="1:15" ht="47.25" outlineLevel="3" x14ac:dyDescent="0.2">
      <c r="A391" s="5" t="s">
        <v>35</v>
      </c>
      <c r="B391" s="5" t="s">
        <v>298</v>
      </c>
      <c r="C391" s="5" t="s">
        <v>54</v>
      </c>
      <c r="D391" s="5"/>
      <c r="E391" s="19" t="s">
        <v>55</v>
      </c>
      <c r="F391" s="4">
        <f t="shared" si="682"/>
        <v>11876.4</v>
      </c>
      <c r="G391" s="4">
        <f t="shared" si="682"/>
        <v>0</v>
      </c>
      <c r="H391" s="4">
        <f t="shared" si="682"/>
        <v>11876.4</v>
      </c>
      <c r="I391" s="4">
        <f t="shared" si="682"/>
        <v>10690</v>
      </c>
      <c r="J391" s="4">
        <f t="shared" si="682"/>
        <v>0</v>
      </c>
      <c r="K391" s="4">
        <f t="shared" si="682"/>
        <v>10690</v>
      </c>
      <c r="L391" s="4">
        <f t="shared" si="682"/>
        <v>10690</v>
      </c>
      <c r="M391" s="4">
        <f t="shared" si="682"/>
        <v>0</v>
      </c>
      <c r="N391" s="4">
        <f t="shared" si="682"/>
        <v>10690</v>
      </c>
      <c r="O391" s="126"/>
    </row>
    <row r="392" spans="1:15" ht="47.25" outlineLevel="4" x14ac:dyDescent="0.2">
      <c r="A392" s="5" t="s">
        <v>35</v>
      </c>
      <c r="B392" s="5" t="s">
        <v>298</v>
      </c>
      <c r="C392" s="5" t="s">
        <v>113</v>
      </c>
      <c r="D392" s="5"/>
      <c r="E392" s="19" t="s">
        <v>114</v>
      </c>
      <c r="F392" s="4">
        <f>F393</f>
        <v>11876.4</v>
      </c>
      <c r="G392" s="4">
        <f t="shared" si="682"/>
        <v>0</v>
      </c>
      <c r="H392" s="4">
        <f t="shared" si="682"/>
        <v>11876.4</v>
      </c>
      <c r="I392" s="4">
        <f t="shared" si="682"/>
        <v>10690</v>
      </c>
      <c r="J392" s="4">
        <f t="shared" si="682"/>
        <v>0</v>
      </c>
      <c r="K392" s="4">
        <f t="shared" si="682"/>
        <v>10690</v>
      </c>
      <c r="L392" s="4">
        <f t="shared" si="682"/>
        <v>10690</v>
      </c>
      <c r="M392" s="4">
        <f t="shared" si="682"/>
        <v>0</v>
      </c>
      <c r="N392" s="4">
        <f t="shared" si="682"/>
        <v>10690</v>
      </c>
      <c r="O392" s="126"/>
    </row>
    <row r="393" spans="1:15" ht="15.75" outlineLevel="5" x14ac:dyDescent="0.2">
      <c r="A393" s="5" t="s">
        <v>35</v>
      </c>
      <c r="B393" s="5" t="s">
        <v>298</v>
      </c>
      <c r="C393" s="5" t="s">
        <v>296</v>
      </c>
      <c r="D393" s="5"/>
      <c r="E393" s="19" t="s">
        <v>297</v>
      </c>
      <c r="F393" s="4">
        <f t="shared" ref="F393:N393" si="683">F394</f>
        <v>11876.4</v>
      </c>
      <c r="G393" s="4">
        <f t="shared" si="683"/>
        <v>0</v>
      </c>
      <c r="H393" s="4">
        <f t="shared" si="683"/>
        <v>11876.4</v>
      </c>
      <c r="I393" s="4">
        <f t="shared" si="683"/>
        <v>10690</v>
      </c>
      <c r="J393" s="4">
        <f t="shared" si="683"/>
        <v>0</v>
      </c>
      <c r="K393" s="4">
        <f t="shared" si="683"/>
        <v>10690</v>
      </c>
      <c r="L393" s="4">
        <f t="shared" si="683"/>
        <v>10690</v>
      </c>
      <c r="M393" s="4">
        <f t="shared" si="683"/>
        <v>0</v>
      </c>
      <c r="N393" s="4">
        <f t="shared" si="683"/>
        <v>10690</v>
      </c>
      <c r="O393" s="126"/>
    </row>
    <row r="394" spans="1:15" ht="31.5" outlineLevel="7" x14ac:dyDescent="0.2">
      <c r="A394" s="10" t="s">
        <v>35</v>
      </c>
      <c r="B394" s="10" t="s">
        <v>298</v>
      </c>
      <c r="C394" s="10" t="s">
        <v>296</v>
      </c>
      <c r="D394" s="10" t="s">
        <v>92</v>
      </c>
      <c r="E394" s="15" t="s">
        <v>93</v>
      </c>
      <c r="F394" s="7">
        <v>11876.4</v>
      </c>
      <c r="G394" s="7"/>
      <c r="H394" s="7">
        <f>SUM(F394:G394)</f>
        <v>11876.4</v>
      </c>
      <c r="I394" s="7">
        <v>10690</v>
      </c>
      <c r="J394" s="7"/>
      <c r="K394" s="7">
        <f>SUM(I394:J394)</f>
        <v>10690</v>
      </c>
      <c r="L394" s="7">
        <v>10690</v>
      </c>
      <c r="M394" s="7"/>
      <c r="N394" s="7">
        <f>SUM(L394:M394)</f>
        <v>10690</v>
      </c>
      <c r="O394" s="126"/>
    </row>
    <row r="395" spans="1:15" s="161" customFormat="1" ht="15.75" outlineLevel="7" x14ac:dyDescent="0.2">
      <c r="A395" s="5" t="s">
        <v>35</v>
      </c>
      <c r="B395" s="5" t="s">
        <v>569</v>
      </c>
      <c r="C395" s="5"/>
      <c r="D395" s="5"/>
      <c r="E395" s="19" t="s">
        <v>552</v>
      </c>
      <c r="F395" s="4">
        <f>F396</f>
        <v>150</v>
      </c>
      <c r="G395" s="4">
        <f>G396</f>
        <v>0</v>
      </c>
      <c r="H395" s="4">
        <f t="shared" ref="H395:N395" si="684">H396</f>
        <v>150</v>
      </c>
      <c r="I395" s="4">
        <f t="shared" si="684"/>
        <v>150</v>
      </c>
      <c r="J395" s="4">
        <f t="shared" si="684"/>
        <v>0</v>
      </c>
      <c r="K395" s="4">
        <f t="shared" si="684"/>
        <v>150</v>
      </c>
      <c r="L395" s="4">
        <f t="shared" si="684"/>
        <v>150</v>
      </c>
      <c r="M395" s="4">
        <f t="shared" si="684"/>
        <v>0</v>
      </c>
      <c r="N395" s="4">
        <f t="shared" si="684"/>
        <v>150</v>
      </c>
      <c r="O395" s="126"/>
    </row>
    <row r="396" spans="1:15" ht="15.75" outlineLevel="1" x14ac:dyDescent="0.2">
      <c r="A396" s="5" t="s">
        <v>35</v>
      </c>
      <c r="B396" s="5" t="s">
        <v>300</v>
      </c>
      <c r="C396" s="5"/>
      <c r="D396" s="5"/>
      <c r="E396" s="19" t="s">
        <v>301</v>
      </c>
      <c r="F396" s="4">
        <f t="shared" ref="F396:N400" si="685">F397</f>
        <v>150</v>
      </c>
      <c r="G396" s="4">
        <f t="shared" si="685"/>
        <v>0</v>
      </c>
      <c r="H396" s="4">
        <f t="shared" si="685"/>
        <v>150</v>
      </c>
      <c r="I396" s="4">
        <f t="shared" si="685"/>
        <v>150</v>
      </c>
      <c r="J396" s="4">
        <f t="shared" si="685"/>
        <v>0</v>
      </c>
      <c r="K396" s="4">
        <f t="shared" si="685"/>
        <v>150</v>
      </c>
      <c r="L396" s="4">
        <f t="shared" si="685"/>
        <v>150</v>
      </c>
      <c r="M396" s="4">
        <f t="shared" si="685"/>
        <v>0</v>
      </c>
      <c r="N396" s="4">
        <f t="shared" si="685"/>
        <v>150</v>
      </c>
      <c r="O396" s="126"/>
    </row>
    <row r="397" spans="1:15" ht="31.5" outlineLevel="2" x14ac:dyDescent="0.2">
      <c r="A397" s="5" t="s">
        <v>35</v>
      </c>
      <c r="B397" s="5" t="s">
        <v>300</v>
      </c>
      <c r="C397" s="5" t="s">
        <v>205</v>
      </c>
      <c r="D397" s="5"/>
      <c r="E397" s="19" t="s">
        <v>206</v>
      </c>
      <c r="F397" s="4">
        <f t="shared" si="685"/>
        <v>150</v>
      </c>
      <c r="G397" s="4">
        <f t="shared" si="685"/>
        <v>0</v>
      </c>
      <c r="H397" s="4">
        <f t="shared" si="685"/>
        <v>150</v>
      </c>
      <c r="I397" s="4">
        <f t="shared" si="685"/>
        <v>150</v>
      </c>
      <c r="J397" s="4">
        <f t="shared" si="685"/>
        <v>0</v>
      </c>
      <c r="K397" s="4">
        <f t="shared" si="685"/>
        <v>150</v>
      </c>
      <c r="L397" s="4">
        <f t="shared" si="685"/>
        <v>150</v>
      </c>
      <c r="M397" s="4">
        <f t="shared" si="685"/>
        <v>0</v>
      </c>
      <c r="N397" s="4">
        <f t="shared" si="685"/>
        <v>150</v>
      </c>
      <c r="O397" s="126"/>
    </row>
    <row r="398" spans="1:15" ht="31.5" outlineLevel="3" x14ac:dyDescent="0.2">
      <c r="A398" s="5" t="s">
        <v>35</v>
      </c>
      <c r="B398" s="5" t="s">
        <v>300</v>
      </c>
      <c r="C398" s="5" t="s">
        <v>302</v>
      </c>
      <c r="D398" s="5"/>
      <c r="E398" s="19" t="s">
        <v>303</v>
      </c>
      <c r="F398" s="4">
        <f t="shared" si="685"/>
        <v>150</v>
      </c>
      <c r="G398" s="4">
        <f t="shared" si="685"/>
        <v>0</v>
      </c>
      <c r="H398" s="4">
        <f t="shared" si="685"/>
        <v>150</v>
      </c>
      <c r="I398" s="4">
        <f t="shared" si="685"/>
        <v>150</v>
      </c>
      <c r="J398" s="4">
        <f t="shared" si="685"/>
        <v>0</v>
      </c>
      <c r="K398" s="4">
        <f t="shared" si="685"/>
        <v>150</v>
      </c>
      <c r="L398" s="4">
        <f t="shared" si="685"/>
        <v>150</v>
      </c>
      <c r="M398" s="4">
        <f t="shared" si="685"/>
        <v>0</v>
      </c>
      <c r="N398" s="4">
        <f t="shared" si="685"/>
        <v>150</v>
      </c>
      <c r="O398" s="126"/>
    </row>
    <row r="399" spans="1:15" ht="31.5" outlineLevel="4" x14ac:dyDescent="0.2">
      <c r="A399" s="5" t="s">
        <v>35</v>
      </c>
      <c r="B399" s="5" t="s">
        <v>300</v>
      </c>
      <c r="C399" s="5" t="s">
        <v>304</v>
      </c>
      <c r="D399" s="5"/>
      <c r="E399" s="19" t="s">
        <v>614</v>
      </c>
      <c r="F399" s="4">
        <f t="shared" si="685"/>
        <v>150</v>
      </c>
      <c r="G399" s="4">
        <f t="shared" si="685"/>
        <v>0</v>
      </c>
      <c r="H399" s="4">
        <f t="shared" si="685"/>
        <v>150</v>
      </c>
      <c r="I399" s="4">
        <f t="shared" si="685"/>
        <v>150</v>
      </c>
      <c r="J399" s="4">
        <f t="shared" si="685"/>
        <v>0</v>
      </c>
      <c r="K399" s="4">
        <f t="shared" si="685"/>
        <v>150</v>
      </c>
      <c r="L399" s="4">
        <f t="shared" si="685"/>
        <v>150</v>
      </c>
      <c r="M399" s="4">
        <f t="shared" si="685"/>
        <v>0</v>
      </c>
      <c r="N399" s="4">
        <f t="shared" si="685"/>
        <v>150</v>
      </c>
      <c r="O399" s="126"/>
    </row>
    <row r="400" spans="1:15" ht="31.5" outlineLevel="5" x14ac:dyDescent="0.2">
      <c r="A400" s="5" t="s">
        <v>35</v>
      </c>
      <c r="B400" s="5" t="s">
        <v>300</v>
      </c>
      <c r="C400" s="5" t="s">
        <v>305</v>
      </c>
      <c r="D400" s="5"/>
      <c r="E400" s="19" t="s">
        <v>14</v>
      </c>
      <c r="F400" s="4">
        <f t="shared" si="685"/>
        <v>150</v>
      </c>
      <c r="G400" s="4">
        <f t="shared" si="685"/>
        <v>0</v>
      </c>
      <c r="H400" s="4">
        <f t="shared" si="685"/>
        <v>150</v>
      </c>
      <c r="I400" s="4">
        <f t="shared" si="685"/>
        <v>150</v>
      </c>
      <c r="J400" s="4">
        <f t="shared" si="685"/>
        <v>0</v>
      </c>
      <c r="K400" s="4">
        <f t="shared" si="685"/>
        <v>150</v>
      </c>
      <c r="L400" s="4">
        <f t="shared" si="685"/>
        <v>150</v>
      </c>
      <c r="M400" s="4">
        <f t="shared" si="685"/>
        <v>0</v>
      </c>
      <c r="N400" s="4">
        <f t="shared" si="685"/>
        <v>150</v>
      </c>
      <c r="O400" s="126"/>
    </row>
    <row r="401" spans="1:15" ht="31.5" outlineLevel="7" x14ac:dyDescent="0.2">
      <c r="A401" s="10" t="s">
        <v>35</v>
      </c>
      <c r="B401" s="10" t="s">
        <v>300</v>
      </c>
      <c r="C401" s="10" t="s">
        <v>305</v>
      </c>
      <c r="D401" s="10" t="s">
        <v>11</v>
      </c>
      <c r="E401" s="15" t="s">
        <v>12</v>
      </c>
      <c r="F401" s="7">
        <v>150</v>
      </c>
      <c r="G401" s="7"/>
      <c r="H401" s="7">
        <f>SUM(F401:G401)</f>
        <v>150</v>
      </c>
      <c r="I401" s="7">
        <v>150</v>
      </c>
      <c r="J401" s="7"/>
      <c r="K401" s="7">
        <f>SUM(I401:J401)</f>
        <v>150</v>
      </c>
      <c r="L401" s="7">
        <v>150</v>
      </c>
      <c r="M401" s="7"/>
      <c r="N401" s="7">
        <f>SUM(L401:M401)</f>
        <v>150</v>
      </c>
      <c r="O401" s="126"/>
    </row>
    <row r="402" spans="1:15" ht="15.75" outlineLevel="7" x14ac:dyDescent="0.2">
      <c r="A402" s="5" t="s">
        <v>35</v>
      </c>
      <c r="B402" s="5" t="s">
        <v>570</v>
      </c>
      <c r="C402" s="10"/>
      <c r="D402" s="10"/>
      <c r="E402" s="11" t="s">
        <v>554</v>
      </c>
      <c r="F402" s="4">
        <f>F403+F409+F425+F433</f>
        <v>61512.239180000004</v>
      </c>
      <c r="G402" s="4">
        <f t="shared" ref="G402:H402" si="686">G403+G409+G425+G433</f>
        <v>0</v>
      </c>
      <c r="H402" s="4">
        <f t="shared" si="686"/>
        <v>61512.239180000004</v>
      </c>
      <c r="I402" s="4">
        <f>I403+I409+I425+I433</f>
        <v>53235.020000000004</v>
      </c>
      <c r="J402" s="4">
        <f t="shared" ref="J402" si="687">J403+J409+J425+J433</f>
        <v>0</v>
      </c>
      <c r="K402" s="4">
        <f t="shared" ref="K402" si="688">K403+K409+K425+K433</f>
        <v>53235.020000000004</v>
      </c>
      <c r="L402" s="4">
        <f>L403+L409+L425+L433</f>
        <v>35036.519999999997</v>
      </c>
      <c r="M402" s="4">
        <f t="shared" ref="M402" si="689">M403+M409+M425+M433</f>
        <v>0</v>
      </c>
      <c r="N402" s="4">
        <f t="shared" ref="N402" si="690">N403+N409+N425+N433</f>
        <v>35036.519999999997</v>
      </c>
      <c r="O402" s="126"/>
    </row>
    <row r="403" spans="1:15" ht="15.75" outlineLevel="1" x14ac:dyDescent="0.2">
      <c r="A403" s="5" t="s">
        <v>35</v>
      </c>
      <c r="B403" s="5" t="s">
        <v>306</v>
      </c>
      <c r="C403" s="5"/>
      <c r="D403" s="5"/>
      <c r="E403" s="19" t="s">
        <v>307</v>
      </c>
      <c r="F403" s="4">
        <f t="shared" ref="F403:N407" si="691">F404</f>
        <v>13877</v>
      </c>
      <c r="G403" s="4">
        <f t="shared" si="691"/>
        <v>0</v>
      </c>
      <c r="H403" s="4">
        <f t="shared" si="691"/>
        <v>13877</v>
      </c>
      <c r="I403" s="4">
        <f t="shared" si="691"/>
        <v>13877</v>
      </c>
      <c r="J403" s="4">
        <f t="shared" si="691"/>
        <v>0</v>
      </c>
      <c r="K403" s="4">
        <f t="shared" si="691"/>
        <v>13877</v>
      </c>
      <c r="L403" s="4">
        <f t="shared" si="691"/>
        <v>13877</v>
      </c>
      <c r="M403" s="4">
        <f t="shared" si="691"/>
        <v>0</v>
      </c>
      <c r="N403" s="4">
        <f t="shared" si="691"/>
        <v>13877</v>
      </c>
      <c r="O403" s="126"/>
    </row>
    <row r="404" spans="1:15" ht="31.5" outlineLevel="2" x14ac:dyDescent="0.2">
      <c r="A404" s="5" t="s">
        <v>35</v>
      </c>
      <c r="B404" s="5" t="s">
        <v>306</v>
      </c>
      <c r="C404" s="5" t="s">
        <v>52</v>
      </c>
      <c r="D404" s="5"/>
      <c r="E404" s="19" t="s">
        <v>53</v>
      </c>
      <c r="F404" s="4">
        <f t="shared" si="691"/>
        <v>13877</v>
      </c>
      <c r="G404" s="4">
        <f t="shared" si="691"/>
        <v>0</v>
      </c>
      <c r="H404" s="4">
        <f t="shared" si="691"/>
        <v>13877</v>
      </c>
      <c r="I404" s="4">
        <f t="shared" si="691"/>
        <v>13877</v>
      </c>
      <c r="J404" s="4">
        <f t="shared" si="691"/>
        <v>0</v>
      </c>
      <c r="K404" s="4">
        <f t="shared" si="691"/>
        <v>13877</v>
      </c>
      <c r="L404" s="4">
        <f t="shared" si="691"/>
        <v>13877</v>
      </c>
      <c r="M404" s="4">
        <f t="shared" si="691"/>
        <v>0</v>
      </c>
      <c r="N404" s="4">
        <f t="shared" si="691"/>
        <v>13877</v>
      </c>
      <c r="O404" s="126"/>
    </row>
    <row r="405" spans="1:15" ht="47.25" outlineLevel="3" x14ac:dyDescent="0.2">
      <c r="A405" s="5" t="s">
        <v>35</v>
      </c>
      <c r="B405" s="5" t="s">
        <v>306</v>
      </c>
      <c r="C405" s="5" t="s">
        <v>54</v>
      </c>
      <c r="D405" s="5"/>
      <c r="E405" s="19" t="s">
        <v>55</v>
      </c>
      <c r="F405" s="4">
        <f t="shared" si="691"/>
        <v>13877</v>
      </c>
      <c r="G405" s="4">
        <f t="shared" si="691"/>
        <v>0</v>
      </c>
      <c r="H405" s="4">
        <f t="shared" si="691"/>
        <v>13877</v>
      </c>
      <c r="I405" s="4">
        <f t="shared" si="691"/>
        <v>13877</v>
      </c>
      <c r="J405" s="4">
        <f t="shared" si="691"/>
        <v>0</v>
      </c>
      <c r="K405" s="4">
        <f t="shared" si="691"/>
        <v>13877</v>
      </c>
      <c r="L405" s="4">
        <f t="shared" si="691"/>
        <v>13877</v>
      </c>
      <c r="M405" s="4">
        <f t="shared" si="691"/>
        <v>0</v>
      </c>
      <c r="N405" s="4">
        <f t="shared" si="691"/>
        <v>13877</v>
      </c>
      <c r="O405" s="126"/>
    </row>
    <row r="406" spans="1:15" ht="31.5" outlineLevel="4" x14ac:dyDescent="0.2">
      <c r="A406" s="5" t="s">
        <v>35</v>
      </c>
      <c r="B406" s="5" t="s">
        <v>306</v>
      </c>
      <c r="C406" s="5" t="s">
        <v>56</v>
      </c>
      <c r="D406" s="5"/>
      <c r="E406" s="19" t="s">
        <v>57</v>
      </c>
      <c r="F406" s="4">
        <f t="shared" si="691"/>
        <v>13877</v>
      </c>
      <c r="G406" s="4">
        <f t="shared" si="691"/>
        <v>0</v>
      </c>
      <c r="H406" s="4">
        <f t="shared" si="691"/>
        <v>13877</v>
      </c>
      <c r="I406" s="4">
        <f t="shared" si="691"/>
        <v>13877</v>
      </c>
      <c r="J406" s="4">
        <f t="shared" si="691"/>
        <v>0</v>
      </c>
      <c r="K406" s="4">
        <f t="shared" si="691"/>
        <v>13877</v>
      </c>
      <c r="L406" s="4">
        <f t="shared" si="691"/>
        <v>13877</v>
      </c>
      <c r="M406" s="4">
        <f t="shared" si="691"/>
        <v>0</v>
      </c>
      <c r="N406" s="4">
        <f t="shared" si="691"/>
        <v>13877</v>
      </c>
      <c r="O406" s="126"/>
    </row>
    <row r="407" spans="1:15" ht="31.5" outlineLevel="5" x14ac:dyDescent="0.2">
      <c r="A407" s="5" t="s">
        <v>35</v>
      </c>
      <c r="B407" s="5" t="s">
        <v>306</v>
      </c>
      <c r="C407" s="5" t="s">
        <v>308</v>
      </c>
      <c r="D407" s="5"/>
      <c r="E407" s="19" t="s">
        <v>624</v>
      </c>
      <c r="F407" s="4">
        <f t="shared" si="691"/>
        <v>13877</v>
      </c>
      <c r="G407" s="4">
        <f t="shared" si="691"/>
        <v>0</v>
      </c>
      <c r="H407" s="4">
        <f t="shared" si="691"/>
        <v>13877</v>
      </c>
      <c r="I407" s="4">
        <f t="shared" si="691"/>
        <v>13877</v>
      </c>
      <c r="J407" s="4">
        <f t="shared" si="691"/>
        <v>0</v>
      </c>
      <c r="K407" s="4">
        <f t="shared" si="691"/>
        <v>13877</v>
      </c>
      <c r="L407" s="4">
        <f t="shared" si="691"/>
        <v>13877</v>
      </c>
      <c r="M407" s="4">
        <f t="shared" si="691"/>
        <v>0</v>
      </c>
      <c r="N407" s="4">
        <f t="shared" si="691"/>
        <v>13877</v>
      </c>
      <c r="O407" s="126"/>
    </row>
    <row r="408" spans="1:15" ht="15.75" outlineLevel="7" x14ac:dyDescent="0.2">
      <c r="A408" s="10" t="s">
        <v>35</v>
      </c>
      <c r="B408" s="10" t="s">
        <v>306</v>
      </c>
      <c r="C408" s="10" t="s">
        <v>308</v>
      </c>
      <c r="D408" s="10" t="s">
        <v>33</v>
      </c>
      <c r="E408" s="15" t="s">
        <v>34</v>
      </c>
      <c r="F408" s="7">
        <v>13877</v>
      </c>
      <c r="G408" s="7"/>
      <c r="H408" s="7">
        <f>SUM(F408:G408)</f>
        <v>13877</v>
      </c>
      <c r="I408" s="7">
        <v>13877</v>
      </c>
      <c r="J408" s="7"/>
      <c r="K408" s="7">
        <f>SUM(I408:J408)</f>
        <v>13877</v>
      </c>
      <c r="L408" s="7">
        <v>13877</v>
      </c>
      <c r="M408" s="7"/>
      <c r="N408" s="7">
        <f>SUM(L408:M408)</f>
        <v>13877</v>
      </c>
      <c r="O408" s="126"/>
    </row>
    <row r="409" spans="1:15" ht="15.75" outlineLevel="1" x14ac:dyDescent="0.2">
      <c r="A409" s="5" t="s">
        <v>35</v>
      </c>
      <c r="B409" s="5" t="s">
        <v>309</v>
      </c>
      <c r="C409" s="5"/>
      <c r="D409" s="5"/>
      <c r="E409" s="19" t="s">
        <v>310</v>
      </c>
      <c r="F409" s="4">
        <f>F410+F415</f>
        <v>26183.739180000004</v>
      </c>
      <c r="G409" s="4">
        <f t="shared" ref="G409:H409" si="692">G410+G415</f>
        <v>0</v>
      </c>
      <c r="H409" s="4">
        <f t="shared" si="692"/>
        <v>26183.739180000004</v>
      </c>
      <c r="I409" s="4">
        <f>I410+I415</f>
        <v>18555.920000000002</v>
      </c>
      <c r="J409" s="4">
        <f t="shared" ref="J409" si="693">J410+J415</f>
        <v>0</v>
      </c>
      <c r="K409" s="4">
        <f t="shared" ref="K409" si="694">K410+K415</f>
        <v>18555.920000000002</v>
      </c>
      <c r="L409" s="4">
        <f>L410+L415</f>
        <v>358.32</v>
      </c>
      <c r="M409" s="4">
        <f t="shared" ref="M409" si="695">M410+M415</f>
        <v>0</v>
      </c>
      <c r="N409" s="4">
        <f t="shared" ref="N409" si="696">N410+N415</f>
        <v>358.32</v>
      </c>
      <c r="O409" s="126"/>
    </row>
    <row r="410" spans="1:15" ht="31.5" outlineLevel="2" x14ac:dyDescent="0.2">
      <c r="A410" s="5" t="s">
        <v>35</v>
      </c>
      <c r="B410" s="5" t="s">
        <v>309</v>
      </c>
      <c r="C410" s="5" t="s">
        <v>170</v>
      </c>
      <c r="D410" s="5"/>
      <c r="E410" s="19" t="s">
        <v>171</v>
      </c>
      <c r="F410" s="4">
        <f>F411</f>
        <v>16792.400000000001</v>
      </c>
      <c r="G410" s="4">
        <f t="shared" ref="G410:H410" si="697">G411</f>
        <v>0</v>
      </c>
      <c r="H410" s="4">
        <f t="shared" si="697"/>
        <v>16792.400000000001</v>
      </c>
      <c r="I410" s="4">
        <f t="shared" ref="I410:L410" si="698">I411</f>
        <v>16792.400000000001</v>
      </c>
      <c r="J410" s="4">
        <f t="shared" ref="J410" si="699">J411</f>
        <v>0</v>
      </c>
      <c r="K410" s="4">
        <f t="shared" ref="K410" si="700">K411</f>
        <v>16792.400000000001</v>
      </c>
      <c r="L410" s="4">
        <f t="shared" si="698"/>
        <v>0</v>
      </c>
      <c r="M410" s="4">
        <f t="shared" ref="M410" si="701">M411</f>
        <v>0</v>
      </c>
      <c r="N410" s="4"/>
      <c r="O410" s="126"/>
    </row>
    <row r="411" spans="1:15" ht="47.25" outlineLevel="3" x14ac:dyDescent="0.2">
      <c r="A411" s="5" t="s">
        <v>35</v>
      </c>
      <c r="B411" s="5" t="s">
        <v>309</v>
      </c>
      <c r="C411" s="5" t="s">
        <v>188</v>
      </c>
      <c r="D411" s="5"/>
      <c r="E411" s="19" t="s">
        <v>189</v>
      </c>
      <c r="F411" s="4">
        <f t="shared" ref="F411:M413" si="702">F412</f>
        <v>16792.400000000001</v>
      </c>
      <c r="G411" s="4">
        <f t="shared" si="702"/>
        <v>0</v>
      </c>
      <c r="H411" s="4">
        <f t="shared" si="702"/>
        <v>16792.400000000001</v>
      </c>
      <c r="I411" s="4">
        <f t="shared" si="702"/>
        <v>16792.400000000001</v>
      </c>
      <c r="J411" s="4">
        <f t="shared" si="702"/>
        <v>0</v>
      </c>
      <c r="K411" s="4">
        <f t="shared" si="702"/>
        <v>16792.400000000001</v>
      </c>
      <c r="L411" s="4">
        <f t="shared" si="702"/>
        <v>0</v>
      </c>
      <c r="M411" s="4">
        <f t="shared" si="702"/>
        <v>0</v>
      </c>
      <c r="N411" s="4"/>
      <c r="O411" s="126"/>
    </row>
    <row r="412" spans="1:15" ht="47.25" outlineLevel="4" x14ac:dyDescent="0.2">
      <c r="A412" s="5" t="s">
        <v>35</v>
      </c>
      <c r="B412" s="5" t="s">
        <v>309</v>
      </c>
      <c r="C412" s="5" t="s">
        <v>190</v>
      </c>
      <c r="D412" s="5"/>
      <c r="E412" s="19" t="s">
        <v>114</v>
      </c>
      <c r="F412" s="4">
        <f t="shared" si="702"/>
        <v>16792.400000000001</v>
      </c>
      <c r="G412" s="4">
        <f t="shared" si="702"/>
        <v>0</v>
      </c>
      <c r="H412" s="4">
        <f t="shared" si="702"/>
        <v>16792.400000000001</v>
      </c>
      <c r="I412" s="4">
        <f t="shared" si="702"/>
        <v>16792.400000000001</v>
      </c>
      <c r="J412" s="4">
        <f t="shared" si="702"/>
        <v>0</v>
      </c>
      <c r="K412" s="4">
        <f t="shared" si="702"/>
        <v>16792.400000000001</v>
      </c>
      <c r="L412" s="4">
        <f t="shared" si="702"/>
        <v>0</v>
      </c>
      <c r="M412" s="4">
        <f t="shared" si="702"/>
        <v>0</v>
      </c>
      <c r="N412" s="4"/>
      <c r="O412" s="126"/>
    </row>
    <row r="413" spans="1:15" s="160" customFormat="1" ht="94.5" outlineLevel="5" x14ac:dyDescent="0.2">
      <c r="A413" s="5" t="s">
        <v>35</v>
      </c>
      <c r="B413" s="5" t="s">
        <v>309</v>
      </c>
      <c r="C413" s="5" t="s">
        <v>311</v>
      </c>
      <c r="D413" s="5"/>
      <c r="E413" s="170" t="s">
        <v>312</v>
      </c>
      <c r="F413" s="4">
        <f t="shared" si="702"/>
        <v>16792.400000000001</v>
      </c>
      <c r="G413" s="4">
        <f t="shared" si="702"/>
        <v>0</v>
      </c>
      <c r="H413" s="4">
        <f t="shared" si="702"/>
        <v>16792.400000000001</v>
      </c>
      <c r="I413" s="4">
        <f t="shared" si="702"/>
        <v>16792.400000000001</v>
      </c>
      <c r="J413" s="4">
        <f t="shared" si="702"/>
        <v>0</v>
      </c>
      <c r="K413" s="4">
        <f t="shared" si="702"/>
        <v>16792.400000000001</v>
      </c>
      <c r="L413" s="4">
        <f t="shared" si="702"/>
        <v>0</v>
      </c>
      <c r="M413" s="4">
        <f t="shared" si="702"/>
        <v>0</v>
      </c>
      <c r="N413" s="4"/>
      <c r="O413" s="126"/>
    </row>
    <row r="414" spans="1:15" s="160" customFormat="1" ht="15.75" outlineLevel="7" x14ac:dyDescent="0.2">
      <c r="A414" s="10" t="s">
        <v>35</v>
      </c>
      <c r="B414" s="10" t="s">
        <v>309</v>
      </c>
      <c r="C414" s="10" t="s">
        <v>311</v>
      </c>
      <c r="D414" s="10" t="s">
        <v>27</v>
      </c>
      <c r="E414" s="15" t="s">
        <v>28</v>
      </c>
      <c r="F414" s="7">
        <v>16792.400000000001</v>
      </c>
      <c r="G414" s="7"/>
      <c r="H414" s="7">
        <f>SUM(F414:G414)</f>
        <v>16792.400000000001</v>
      </c>
      <c r="I414" s="7">
        <v>16792.400000000001</v>
      </c>
      <c r="J414" s="7"/>
      <c r="K414" s="7">
        <f>SUM(I414:J414)</f>
        <v>16792.400000000001</v>
      </c>
      <c r="L414" s="7"/>
      <c r="M414" s="7"/>
      <c r="N414" s="7"/>
      <c r="O414" s="126"/>
    </row>
    <row r="415" spans="1:15" ht="31.5" outlineLevel="2" x14ac:dyDescent="0.2">
      <c r="A415" s="5" t="s">
        <v>35</v>
      </c>
      <c r="B415" s="5" t="s">
        <v>309</v>
      </c>
      <c r="C415" s="5" t="s">
        <v>42</v>
      </c>
      <c r="D415" s="5"/>
      <c r="E415" s="19" t="s">
        <v>43</v>
      </c>
      <c r="F415" s="4">
        <f>F416</f>
        <v>9391.3391800000009</v>
      </c>
      <c r="G415" s="4">
        <f t="shared" ref="G415:H415" si="703">G416</f>
        <v>0</v>
      </c>
      <c r="H415" s="4">
        <f t="shared" si="703"/>
        <v>9391.3391800000009</v>
      </c>
      <c r="I415" s="4">
        <f t="shared" ref="I415:L415" si="704">I416</f>
        <v>1763.52</v>
      </c>
      <c r="J415" s="4">
        <f t="shared" ref="J415" si="705">J416</f>
        <v>0</v>
      </c>
      <c r="K415" s="4">
        <f t="shared" ref="K415" si="706">K416</f>
        <v>1763.52</v>
      </c>
      <c r="L415" s="4">
        <f t="shared" si="704"/>
        <v>358.32</v>
      </c>
      <c r="M415" s="4">
        <f t="shared" ref="M415" si="707">M416</f>
        <v>0</v>
      </c>
      <c r="N415" s="4">
        <f t="shared" ref="N415" si="708">N416</f>
        <v>358.32</v>
      </c>
      <c r="O415" s="126"/>
    </row>
    <row r="416" spans="1:15" ht="47.25" outlineLevel="3" x14ac:dyDescent="0.2">
      <c r="A416" s="5" t="s">
        <v>35</v>
      </c>
      <c r="B416" s="5" t="s">
        <v>309</v>
      </c>
      <c r="C416" s="5" t="s">
        <v>44</v>
      </c>
      <c r="D416" s="5"/>
      <c r="E416" s="19" t="s">
        <v>45</v>
      </c>
      <c r="F416" s="4">
        <f>F417+F420</f>
        <v>9391.3391800000009</v>
      </c>
      <c r="G416" s="4">
        <f t="shared" ref="G416:H416" si="709">G417+G420</f>
        <v>0</v>
      </c>
      <c r="H416" s="4">
        <f t="shared" si="709"/>
        <v>9391.3391800000009</v>
      </c>
      <c r="I416" s="4">
        <f>I417+I420</f>
        <v>1763.52</v>
      </c>
      <c r="J416" s="4">
        <f t="shared" ref="J416" si="710">J417+J420</f>
        <v>0</v>
      </c>
      <c r="K416" s="4">
        <f t="shared" ref="K416" si="711">K417+K420</f>
        <v>1763.52</v>
      </c>
      <c r="L416" s="4">
        <f>L417+L420</f>
        <v>358.32</v>
      </c>
      <c r="M416" s="4">
        <f t="shared" ref="M416" si="712">M417+M420</f>
        <v>0</v>
      </c>
      <c r="N416" s="4">
        <f t="shared" ref="N416" si="713">N417+N420</f>
        <v>358.32</v>
      </c>
      <c r="O416" s="126"/>
    </row>
    <row r="417" spans="1:15" ht="31.5" outlineLevel="4" x14ac:dyDescent="0.2">
      <c r="A417" s="5" t="s">
        <v>35</v>
      </c>
      <c r="B417" s="5" t="s">
        <v>309</v>
      </c>
      <c r="C417" s="5" t="s">
        <v>46</v>
      </c>
      <c r="D417" s="5"/>
      <c r="E417" s="19" t="s">
        <v>47</v>
      </c>
      <c r="F417" s="4">
        <f>F418</f>
        <v>7536.6</v>
      </c>
      <c r="G417" s="4">
        <f t="shared" ref="G417:H417" si="714">G418</f>
        <v>0</v>
      </c>
      <c r="H417" s="4">
        <f t="shared" si="714"/>
        <v>7536.6</v>
      </c>
      <c r="I417" s="4">
        <f t="shared" ref="I417:L417" si="715">I418</f>
        <v>1405.2</v>
      </c>
      <c r="J417" s="4">
        <f t="shared" ref="J417" si="716">J418</f>
        <v>0</v>
      </c>
      <c r="K417" s="4">
        <f t="shared" ref="K417" si="717">K418</f>
        <v>1405.2</v>
      </c>
      <c r="L417" s="4">
        <f t="shared" si="715"/>
        <v>0</v>
      </c>
      <c r="M417" s="4">
        <f t="shared" ref="M417" si="718">M418</f>
        <v>0</v>
      </c>
      <c r="N417" s="4">
        <f t="shared" ref="N417" si="719">N418</f>
        <v>0</v>
      </c>
      <c r="O417" s="126"/>
    </row>
    <row r="418" spans="1:15" s="160" customFormat="1" ht="47.25" outlineLevel="5" x14ac:dyDescent="0.2">
      <c r="A418" s="5" t="s">
        <v>35</v>
      </c>
      <c r="B418" s="5" t="s">
        <v>309</v>
      </c>
      <c r="C418" s="5" t="s">
        <v>50</v>
      </c>
      <c r="D418" s="5"/>
      <c r="E418" s="19" t="s">
        <v>51</v>
      </c>
      <c r="F418" s="4">
        <f t="shared" ref="F418:M418" si="720">F419</f>
        <v>7536.6</v>
      </c>
      <c r="G418" s="4">
        <f t="shared" si="720"/>
        <v>0</v>
      </c>
      <c r="H418" s="4">
        <f t="shared" si="720"/>
        <v>7536.6</v>
      </c>
      <c r="I418" s="4">
        <f t="shared" si="720"/>
        <v>1405.2</v>
      </c>
      <c r="J418" s="4">
        <f t="shared" si="720"/>
        <v>0</v>
      </c>
      <c r="K418" s="4">
        <f t="shared" si="720"/>
        <v>1405.2</v>
      </c>
      <c r="L418" s="4">
        <f t="shared" si="720"/>
        <v>0</v>
      </c>
      <c r="M418" s="4">
        <f t="shared" si="720"/>
        <v>0</v>
      </c>
      <c r="N418" s="4"/>
      <c r="O418" s="126"/>
    </row>
    <row r="419" spans="1:15" s="160" customFormat="1" ht="15.75" outlineLevel="7" x14ac:dyDescent="0.2">
      <c r="A419" s="10" t="s">
        <v>35</v>
      </c>
      <c r="B419" s="10" t="s">
        <v>309</v>
      </c>
      <c r="C419" s="10" t="s">
        <v>50</v>
      </c>
      <c r="D419" s="10" t="s">
        <v>33</v>
      </c>
      <c r="E419" s="15" t="s">
        <v>34</v>
      </c>
      <c r="F419" s="7">
        <v>7536.6</v>
      </c>
      <c r="G419" s="7"/>
      <c r="H419" s="7">
        <f>SUM(F419:G419)</f>
        <v>7536.6</v>
      </c>
      <c r="I419" s="7">
        <v>1405.2</v>
      </c>
      <c r="J419" s="7"/>
      <c r="K419" s="7">
        <f>SUM(I419:J419)</f>
        <v>1405.2</v>
      </c>
      <c r="L419" s="7"/>
      <c r="M419" s="7"/>
      <c r="N419" s="7"/>
      <c r="O419" s="126"/>
    </row>
    <row r="420" spans="1:15" ht="15.75" outlineLevel="4" x14ac:dyDescent="0.2">
      <c r="A420" s="5" t="s">
        <v>35</v>
      </c>
      <c r="B420" s="5" t="s">
        <v>309</v>
      </c>
      <c r="C420" s="5" t="s">
        <v>313</v>
      </c>
      <c r="D420" s="5"/>
      <c r="E420" s="19" t="s">
        <v>252</v>
      </c>
      <c r="F420" s="4">
        <f>F421+F423</f>
        <v>1854.73918</v>
      </c>
      <c r="G420" s="4">
        <f t="shared" ref="G420:H420" si="721">G421+G423</f>
        <v>0</v>
      </c>
      <c r="H420" s="4">
        <f t="shared" si="721"/>
        <v>1854.73918</v>
      </c>
      <c r="I420" s="4">
        <f t="shared" ref="I420:L420" si="722">I421+I423</f>
        <v>358.32</v>
      </c>
      <c r="J420" s="4">
        <f t="shared" ref="J420" si="723">J421+J423</f>
        <v>0</v>
      </c>
      <c r="K420" s="4">
        <f t="shared" ref="K420" si="724">K421+K423</f>
        <v>358.32</v>
      </c>
      <c r="L420" s="4">
        <f t="shared" si="722"/>
        <v>358.32</v>
      </c>
      <c r="M420" s="4">
        <f t="shared" ref="M420" si="725">M421+M423</f>
        <v>0</v>
      </c>
      <c r="N420" s="4">
        <f t="shared" ref="N420" si="726">N421+N423</f>
        <v>358.32</v>
      </c>
      <c r="O420" s="126"/>
    </row>
    <row r="421" spans="1:15" ht="63" outlineLevel="5" x14ac:dyDescent="0.2">
      <c r="A421" s="5" t="s">
        <v>35</v>
      </c>
      <c r="B421" s="5" t="s">
        <v>309</v>
      </c>
      <c r="C421" s="5" t="s">
        <v>314</v>
      </c>
      <c r="D421" s="5"/>
      <c r="E421" s="19" t="s">
        <v>571</v>
      </c>
      <c r="F421" s="4">
        <f t="shared" ref="F421:N423" si="727">F422</f>
        <v>134.83918</v>
      </c>
      <c r="G421" s="4">
        <f t="shared" si="727"/>
        <v>0</v>
      </c>
      <c r="H421" s="4">
        <f t="shared" si="727"/>
        <v>134.83918</v>
      </c>
      <c r="I421" s="4">
        <f t="shared" si="727"/>
        <v>358.32</v>
      </c>
      <c r="J421" s="4">
        <f t="shared" si="727"/>
        <v>0</v>
      </c>
      <c r="K421" s="4">
        <f t="shared" si="727"/>
        <v>358.32</v>
      </c>
      <c r="L421" s="4">
        <f t="shared" si="727"/>
        <v>358.32</v>
      </c>
      <c r="M421" s="4">
        <f t="shared" si="727"/>
        <v>0</v>
      </c>
      <c r="N421" s="4">
        <f t="shared" si="727"/>
        <v>358.32</v>
      </c>
      <c r="O421" s="126"/>
    </row>
    <row r="422" spans="1:15" ht="15.75" outlineLevel="7" x14ac:dyDescent="0.2">
      <c r="A422" s="10" t="s">
        <v>35</v>
      </c>
      <c r="B422" s="10" t="s">
        <v>309</v>
      </c>
      <c r="C422" s="10" t="s">
        <v>314</v>
      </c>
      <c r="D422" s="10" t="s">
        <v>33</v>
      </c>
      <c r="E422" s="15" t="s">
        <v>34</v>
      </c>
      <c r="F422" s="102">
        <v>134.83918</v>
      </c>
      <c r="G422" s="7"/>
      <c r="H422" s="7">
        <f>SUM(F422:G422)</f>
        <v>134.83918</v>
      </c>
      <c r="I422" s="102">
        <v>358.32</v>
      </c>
      <c r="J422" s="7"/>
      <c r="K422" s="7">
        <f>SUM(I422:J422)</f>
        <v>358.32</v>
      </c>
      <c r="L422" s="102">
        <v>358.32</v>
      </c>
      <c r="M422" s="7"/>
      <c r="N422" s="7">
        <f>SUM(L422:M422)</f>
        <v>358.32</v>
      </c>
      <c r="O422" s="126"/>
    </row>
    <row r="423" spans="1:15" s="160" customFormat="1" ht="63" outlineLevel="5" x14ac:dyDescent="0.2">
      <c r="A423" s="5" t="s">
        <v>35</v>
      </c>
      <c r="B423" s="5" t="s">
        <v>309</v>
      </c>
      <c r="C423" s="5" t="s">
        <v>314</v>
      </c>
      <c r="D423" s="5"/>
      <c r="E423" s="19" t="s">
        <v>584</v>
      </c>
      <c r="F423" s="4">
        <f t="shared" si="727"/>
        <v>1719.9</v>
      </c>
      <c r="G423" s="4">
        <f t="shared" si="727"/>
        <v>0</v>
      </c>
      <c r="H423" s="4">
        <f t="shared" si="727"/>
        <v>1719.9</v>
      </c>
      <c r="I423" s="4">
        <f t="shared" si="727"/>
        <v>0</v>
      </c>
      <c r="J423" s="4">
        <f t="shared" si="727"/>
        <v>0</v>
      </c>
      <c r="K423" s="4"/>
      <c r="L423" s="4">
        <f t="shared" si="727"/>
        <v>0</v>
      </c>
      <c r="M423" s="4">
        <f t="shared" si="727"/>
        <v>0</v>
      </c>
      <c r="N423" s="4"/>
      <c r="O423" s="126"/>
    </row>
    <row r="424" spans="1:15" s="160" customFormat="1" ht="15.75" outlineLevel="7" x14ac:dyDescent="0.2">
      <c r="A424" s="10" t="s">
        <v>35</v>
      </c>
      <c r="B424" s="10" t="s">
        <v>309</v>
      </c>
      <c r="C424" s="10" t="s">
        <v>314</v>
      </c>
      <c r="D424" s="10" t="s">
        <v>33</v>
      </c>
      <c r="E424" s="15" t="s">
        <v>34</v>
      </c>
      <c r="F424" s="7">
        <v>1719.9</v>
      </c>
      <c r="G424" s="7"/>
      <c r="H424" s="7">
        <f>SUM(F424:G424)</f>
        <v>1719.9</v>
      </c>
      <c r="I424" s="7"/>
      <c r="J424" s="7"/>
      <c r="K424" s="7"/>
      <c r="L424" s="7"/>
      <c r="M424" s="7"/>
      <c r="N424" s="7"/>
      <c r="O424" s="126"/>
    </row>
    <row r="425" spans="1:15" ht="15.75" outlineLevel="1" x14ac:dyDescent="0.2">
      <c r="A425" s="5" t="s">
        <v>35</v>
      </c>
      <c r="B425" s="5" t="s">
        <v>315</v>
      </c>
      <c r="C425" s="5"/>
      <c r="D425" s="5"/>
      <c r="E425" s="19" t="s">
        <v>316</v>
      </c>
      <c r="F425" s="4">
        <f t="shared" ref="F425:N431" si="728">F426</f>
        <v>15310.7</v>
      </c>
      <c r="G425" s="4">
        <f t="shared" si="728"/>
        <v>0</v>
      </c>
      <c r="H425" s="4">
        <f t="shared" si="728"/>
        <v>15310.7</v>
      </c>
      <c r="I425" s="4">
        <f t="shared" si="728"/>
        <v>15310.7</v>
      </c>
      <c r="J425" s="4">
        <f t="shared" si="728"/>
        <v>0</v>
      </c>
      <c r="K425" s="4">
        <f t="shared" si="728"/>
        <v>15310.7</v>
      </c>
      <c r="L425" s="4">
        <f t="shared" si="728"/>
        <v>15310.6</v>
      </c>
      <c r="M425" s="4">
        <f t="shared" si="728"/>
        <v>0</v>
      </c>
      <c r="N425" s="4">
        <f t="shared" si="728"/>
        <v>15310.6</v>
      </c>
      <c r="O425" s="126"/>
    </row>
    <row r="426" spans="1:15" ht="31.5" outlineLevel="2" x14ac:dyDescent="0.2">
      <c r="A426" s="5" t="s">
        <v>35</v>
      </c>
      <c r="B426" s="5" t="s">
        <v>315</v>
      </c>
      <c r="C426" s="5" t="s">
        <v>42</v>
      </c>
      <c r="D426" s="5"/>
      <c r="E426" s="19" t="s">
        <v>43</v>
      </c>
      <c r="F426" s="4">
        <f t="shared" si="728"/>
        <v>15310.7</v>
      </c>
      <c r="G426" s="4">
        <f t="shared" si="728"/>
        <v>0</v>
      </c>
      <c r="H426" s="4">
        <f t="shared" si="728"/>
        <v>15310.7</v>
      </c>
      <c r="I426" s="4">
        <f t="shared" si="728"/>
        <v>15310.7</v>
      </c>
      <c r="J426" s="4">
        <f t="shared" si="728"/>
        <v>0</v>
      </c>
      <c r="K426" s="4">
        <f t="shared" si="728"/>
        <v>15310.7</v>
      </c>
      <c r="L426" s="4">
        <f t="shared" si="728"/>
        <v>15310.6</v>
      </c>
      <c r="M426" s="4">
        <f t="shared" si="728"/>
        <v>0</v>
      </c>
      <c r="N426" s="4">
        <f t="shared" si="728"/>
        <v>15310.6</v>
      </c>
      <c r="O426" s="126"/>
    </row>
    <row r="427" spans="1:15" ht="47.25" outlineLevel="3" x14ac:dyDescent="0.2">
      <c r="A427" s="5" t="s">
        <v>35</v>
      </c>
      <c r="B427" s="5" t="s">
        <v>315</v>
      </c>
      <c r="C427" s="5" t="s">
        <v>44</v>
      </c>
      <c r="D427" s="5"/>
      <c r="E427" s="19" t="s">
        <v>45</v>
      </c>
      <c r="F427" s="4">
        <f t="shared" si="728"/>
        <v>15310.7</v>
      </c>
      <c r="G427" s="4">
        <f t="shared" si="728"/>
        <v>0</v>
      </c>
      <c r="H427" s="4">
        <f t="shared" si="728"/>
        <v>15310.7</v>
      </c>
      <c r="I427" s="4">
        <f t="shared" si="728"/>
        <v>15310.7</v>
      </c>
      <c r="J427" s="4">
        <f t="shared" si="728"/>
        <v>0</v>
      </c>
      <c r="K427" s="4">
        <f t="shared" si="728"/>
        <v>15310.7</v>
      </c>
      <c r="L427" s="4">
        <f t="shared" si="728"/>
        <v>15310.6</v>
      </c>
      <c r="M427" s="4">
        <f t="shared" si="728"/>
        <v>0</v>
      </c>
      <c r="N427" s="4">
        <f t="shared" si="728"/>
        <v>15310.6</v>
      </c>
      <c r="O427" s="126"/>
    </row>
    <row r="428" spans="1:15" ht="31.5" outlineLevel="4" x14ac:dyDescent="0.2">
      <c r="A428" s="5" t="s">
        <v>35</v>
      </c>
      <c r="B428" s="5" t="s">
        <v>315</v>
      </c>
      <c r="C428" s="5" t="s">
        <v>46</v>
      </c>
      <c r="D428" s="5"/>
      <c r="E428" s="19" t="s">
        <v>47</v>
      </c>
      <c r="F428" s="4">
        <f>F429+F431</f>
        <v>15310.7</v>
      </c>
      <c r="G428" s="4">
        <f t="shared" ref="G428:H428" si="729">G429+G431</f>
        <v>0</v>
      </c>
      <c r="H428" s="4">
        <f t="shared" si="729"/>
        <v>15310.7</v>
      </c>
      <c r="I428" s="4">
        <f t="shared" ref="I428:L428" si="730">I429+I431</f>
        <v>15310.7</v>
      </c>
      <c r="J428" s="4">
        <f t="shared" ref="J428" si="731">J429+J431</f>
        <v>0</v>
      </c>
      <c r="K428" s="4">
        <f t="shared" ref="K428" si="732">K429+K431</f>
        <v>15310.7</v>
      </c>
      <c r="L428" s="4">
        <f t="shared" si="730"/>
        <v>15310.6</v>
      </c>
      <c r="M428" s="4">
        <f t="shared" ref="M428" si="733">M429+M431</f>
        <v>0</v>
      </c>
      <c r="N428" s="4">
        <f t="shared" ref="N428" si="734">N429+N431</f>
        <v>15310.6</v>
      </c>
      <c r="O428" s="126"/>
    </row>
    <row r="429" spans="1:15" s="160" customFormat="1" ht="84.75" customHeight="1" outlineLevel="5" x14ac:dyDescent="0.2">
      <c r="A429" s="5" t="s">
        <v>35</v>
      </c>
      <c r="B429" s="5" t="s">
        <v>315</v>
      </c>
      <c r="C429" s="5" t="s">
        <v>317</v>
      </c>
      <c r="D429" s="5"/>
      <c r="E429" s="170" t="s">
        <v>318</v>
      </c>
      <c r="F429" s="4">
        <f t="shared" si="728"/>
        <v>6124.3</v>
      </c>
      <c r="G429" s="4">
        <f t="shared" si="728"/>
        <v>0</v>
      </c>
      <c r="H429" s="4">
        <f t="shared" si="728"/>
        <v>6124.3</v>
      </c>
      <c r="I429" s="4">
        <f t="shared" si="728"/>
        <v>3062.1</v>
      </c>
      <c r="J429" s="4">
        <f t="shared" si="728"/>
        <v>0</v>
      </c>
      <c r="K429" s="4">
        <f t="shared" si="728"/>
        <v>3062.1</v>
      </c>
      <c r="L429" s="4">
        <f t="shared" si="728"/>
        <v>3062.1</v>
      </c>
      <c r="M429" s="4">
        <f t="shared" si="728"/>
        <v>0</v>
      </c>
      <c r="N429" s="4">
        <f t="shared" si="728"/>
        <v>3062.1</v>
      </c>
      <c r="O429" s="126"/>
    </row>
    <row r="430" spans="1:15" s="160" customFormat="1" ht="31.5" outlineLevel="7" x14ac:dyDescent="0.2">
      <c r="A430" s="10" t="s">
        <v>35</v>
      </c>
      <c r="B430" s="10" t="s">
        <v>315</v>
      </c>
      <c r="C430" s="10" t="s">
        <v>317</v>
      </c>
      <c r="D430" s="10" t="s">
        <v>143</v>
      </c>
      <c r="E430" s="15" t="s">
        <v>144</v>
      </c>
      <c r="F430" s="7">
        <v>6124.3</v>
      </c>
      <c r="G430" s="7"/>
      <c r="H430" s="7">
        <f>SUM(F430:G430)</f>
        <v>6124.3</v>
      </c>
      <c r="I430" s="7">
        <v>3062.1</v>
      </c>
      <c r="J430" s="7"/>
      <c r="K430" s="7">
        <f>SUM(I430:J430)</f>
        <v>3062.1</v>
      </c>
      <c r="L430" s="7">
        <v>3062.1</v>
      </c>
      <c r="M430" s="7"/>
      <c r="N430" s="7">
        <f>SUM(L430:M430)</f>
        <v>3062.1</v>
      </c>
      <c r="O430" s="126"/>
    </row>
    <row r="431" spans="1:15" s="160" customFormat="1" ht="47.25" outlineLevel="5" x14ac:dyDescent="0.2">
      <c r="A431" s="5" t="s">
        <v>35</v>
      </c>
      <c r="B431" s="5" t="s">
        <v>315</v>
      </c>
      <c r="C431" s="5" t="s">
        <v>798</v>
      </c>
      <c r="D431" s="5"/>
      <c r="E431" s="170" t="s">
        <v>575</v>
      </c>
      <c r="F431" s="4">
        <f t="shared" si="728"/>
        <v>9186.4</v>
      </c>
      <c r="G431" s="4">
        <f t="shared" si="728"/>
        <v>0</v>
      </c>
      <c r="H431" s="4">
        <f t="shared" si="728"/>
        <v>9186.4</v>
      </c>
      <c r="I431" s="4">
        <f t="shared" si="728"/>
        <v>12248.6</v>
      </c>
      <c r="J431" s="4">
        <f t="shared" si="728"/>
        <v>0</v>
      </c>
      <c r="K431" s="4">
        <f t="shared" si="728"/>
        <v>12248.6</v>
      </c>
      <c r="L431" s="4">
        <f t="shared" si="728"/>
        <v>12248.5</v>
      </c>
      <c r="M431" s="4">
        <f t="shared" si="728"/>
        <v>0</v>
      </c>
      <c r="N431" s="4">
        <f t="shared" si="728"/>
        <v>12248.5</v>
      </c>
      <c r="O431" s="126"/>
    </row>
    <row r="432" spans="1:15" s="160" customFormat="1" ht="31.5" outlineLevel="7" x14ac:dyDescent="0.2">
      <c r="A432" s="10" t="s">
        <v>35</v>
      </c>
      <c r="B432" s="10" t="s">
        <v>315</v>
      </c>
      <c r="C432" s="10" t="s">
        <v>798</v>
      </c>
      <c r="D432" s="10" t="s">
        <v>143</v>
      </c>
      <c r="E432" s="15" t="s">
        <v>144</v>
      </c>
      <c r="F432" s="7">
        <v>9186.4</v>
      </c>
      <c r="G432" s="7"/>
      <c r="H432" s="7">
        <f>SUM(F432:G432)</f>
        <v>9186.4</v>
      </c>
      <c r="I432" s="7">
        <v>12248.6</v>
      </c>
      <c r="J432" s="7"/>
      <c r="K432" s="7">
        <f>SUM(I432:J432)</f>
        <v>12248.6</v>
      </c>
      <c r="L432" s="7">
        <v>12248.5</v>
      </c>
      <c r="M432" s="7"/>
      <c r="N432" s="7">
        <f>SUM(L432:M432)</f>
        <v>12248.5</v>
      </c>
      <c r="O432" s="126"/>
    </row>
    <row r="433" spans="1:15" ht="15.75" outlineLevel="1" x14ac:dyDescent="0.2">
      <c r="A433" s="5" t="s">
        <v>35</v>
      </c>
      <c r="B433" s="5" t="s">
        <v>319</v>
      </c>
      <c r="C433" s="5"/>
      <c r="D433" s="5"/>
      <c r="E433" s="19" t="s">
        <v>320</v>
      </c>
      <c r="F433" s="4">
        <f>F434+F439+F450</f>
        <v>6140.7999999999993</v>
      </c>
      <c r="G433" s="4">
        <f t="shared" ref="G433:H433" si="735">G434+G439+G450</f>
        <v>0</v>
      </c>
      <c r="H433" s="4">
        <f t="shared" si="735"/>
        <v>6140.7999999999993</v>
      </c>
      <c r="I433" s="4">
        <f>I434+I439+I450</f>
        <v>5491.4</v>
      </c>
      <c r="J433" s="4">
        <f t="shared" ref="J433" si="736">J434+J439+J450</f>
        <v>0</v>
      </c>
      <c r="K433" s="4">
        <f t="shared" ref="K433" si="737">K434+K439+K450</f>
        <v>5491.4</v>
      </c>
      <c r="L433" s="4">
        <f>L434+L439+L450</f>
        <v>5490.6</v>
      </c>
      <c r="M433" s="4">
        <f t="shared" ref="M433" si="738">M434+M439+M450</f>
        <v>0</v>
      </c>
      <c r="N433" s="4">
        <f t="shared" ref="N433" si="739">N434+N439+N450</f>
        <v>5490.6</v>
      </c>
      <c r="O433" s="126"/>
    </row>
    <row r="434" spans="1:15" ht="31.5" outlineLevel="2" x14ac:dyDescent="0.2">
      <c r="A434" s="5" t="s">
        <v>35</v>
      </c>
      <c r="B434" s="5" t="s">
        <v>319</v>
      </c>
      <c r="C434" s="5" t="s">
        <v>170</v>
      </c>
      <c r="D434" s="5"/>
      <c r="E434" s="19" t="s">
        <v>171</v>
      </c>
      <c r="F434" s="4">
        <f>F435</f>
        <v>961.5</v>
      </c>
      <c r="G434" s="4">
        <f t="shared" ref="G434:H434" si="740">G435</f>
        <v>0</v>
      </c>
      <c r="H434" s="4">
        <f t="shared" si="740"/>
        <v>961.5</v>
      </c>
      <c r="I434" s="4">
        <f t="shared" ref="I434:L434" si="741">I435</f>
        <v>865</v>
      </c>
      <c r="J434" s="4">
        <f t="shared" ref="J434" si="742">J435</f>
        <v>0</v>
      </c>
      <c r="K434" s="4">
        <f t="shared" ref="K434" si="743">K435</f>
        <v>865</v>
      </c>
      <c r="L434" s="4">
        <f t="shared" si="741"/>
        <v>865</v>
      </c>
      <c r="M434" s="4">
        <f t="shared" ref="M434" si="744">M435</f>
        <v>0</v>
      </c>
      <c r="N434" s="4">
        <f t="shared" ref="N434" si="745">N435</f>
        <v>865</v>
      </c>
      <c r="O434" s="126"/>
    </row>
    <row r="435" spans="1:15" ht="47.25" outlineLevel="3" x14ac:dyDescent="0.2">
      <c r="A435" s="5" t="s">
        <v>35</v>
      </c>
      <c r="B435" s="5" t="s">
        <v>319</v>
      </c>
      <c r="C435" s="5" t="s">
        <v>188</v>
      </c>
      <c r="D435" s="5"/>
      <c r="E435" s="19" t="s">
        <v>189</v>
      </c>
      <c r="F435" s="4">
        <f t="shared" ref="F435:N437" si="746">F436</f>
        <v>961.5</v>
      </c>
      <c r="G435" s="4">
        <f t="shared" si="746"/>
        <v>0</v>
      </c>
      <c r="H435" s="4">
        <f t="shared" si="746"/>
        <v>961.5</v>
      </c>
      <c r="I435" s="4">
        <f t="shared" si="746"/>
        <v>865</v>
      </c>
      <c r="J435" s="4">
        <f t="shared" si="746"/>
        <v>0</v>
      </c>
      <c r="K435" s="4">
        <f t="shared" si="746"/>
        <v>865</v>
      </c>
      <c r="L435" s="4">
        <f t="shared" si="746"/>
        <v>865</v>
      </c>
      <c r="M435" s="4">
        <f t="shared" si="746"/>
        <v>0</v>
      </c>
      <c r="N435" s="4">
        <f t="shared" si="746"/>
        <v>865</v>
      </c>
      <c r="O435" s="126"/>
    </row>
    <row r="436" spans="1:15" ht="47.25" outlineLevel="4" x14ac:dyDescent="0.2">
      <c r="A436" s="5" t="s">
        <v>35</v>
      </c>
      <c r="B436" s="5" t="s">
        <v>319</v>
      </c>
      <c r="C436" s="5" t="s">
        <v>190</v>
      </c>
      <c r="D436" s="5"/>
      <c r="E436" s="19" t="s">
        <v>114</v>
      </c>
      <c r="F436" s="4">
        <f t="shared" si="746"/>
        <v>961.5</v>
      </c>
      <c r="G436" s="4">
        <f t="shared" si="746"/>
        <v>0</v>
      </c>
      <c r="H436" s="4">
        <f t="shared" si="746"/>
        <v>961.5</v>
      </c>
      <c r="I436" s="4">
        <f t="shared" si="746"/>
        <v>865</v>
      </c>
      <c r="J436" s="4">
        <f t="shared" si="746"/>
        <v>0</v>
      </c>
      <c r="K436" s="4">
        <f t="shared" si="746"/>
        <v>865</v>
      </c>
      <c r="L436" s="4">
        <f t="shared" si="746"/>
        <v>865</v>
      </c>
      <c r="M436" s="4">
        <f t="shared" si="746"/>
        <v>0</v>
      </c>
      <c r="N436" s="4">
        <f t="shared" si="746"/>
        <v>865</v>
      </c>
      <c r="O436" s="126"/>
    </row>
    <row r="437" spans="1:15" ht="31.5" outlineLevel="5" x14ac:dyDescent="0.2">
      <c r="A437" s="5" t="s">
        <v>35</v>
      </c>
      <c r="B437" s="5" t="s">
        <v>319</v>
      </c>
      <c r="C437" s="5" t="s">
        <v>191</v>
      </c>
      <c r="D437" s="5"/>
      <c r="E437" s="19" t="s">
        <v>192</v>
      </c>
      <c r="F437" s="4">
        <f t="shared" si="746"/>
        <v>961.5</v>
      </c>
      <c r="G437" s="4">
        <f t="shared" si="746"/>
        <v>0</v>
      </c>
      <c r="H437" s="4">
        <f t="shared" si="746"/>
        <v>961.5</v>
      </c>
      <c r="I437" s="4">
        <f t="shared" si="746"/>
        <v>865</v>
      </c>
      <c r="J437" s="4">
        <f t="shared" si="746"/>
        <v>0</v>
      </c>
      <c r="K437" s="4">
        <f t="shared" si="746"/>
        <v>865</v>
      </c>
      <c r="L437" s="4">
        <f t="shared" si="746"/>
        <v>865</v>
      </c>
      <c r="M437" s="4">
        <f t="shared" si="746"/>
        <v>0</v>
      </c>
      <c r="N437" s="4">
        <f t="shared" si="746"/>
        <v>865</v>
      </c>
      <c r="O437" s="126"/>
    </row>
    <row r="438" spans="1:15" ht="23.25" customHeight="1" outlineLevel="7" x14ac:dyDescent="0.2">
      <c r="A438" s="10" t="s">
        <v>35</v>
      </c>
      <c r="B438" s="10" t="s">
        <v>319</v>
      </c>
      <c r="C438" s="10" t="s">
        <v>191</v>
      </c>
      <c r="D438" s="10" t="s">
        <v>27</v>
      </c>
      <c r="E438" s="15" t="s">
        <v>28</v>
      </c>
      <c r="F438" s="7">
        <v>961.5</v>
      </c>
      <c r="G438" s="7"/>
      <c r="H438" s="7">
        <f>SUM(F438:G438)</f>
        <v>961.5</v>
      </c>
      <c r="I438" s="7">
        <v>865</v>
      </c>
      <c r="J438" s="7"/>
      <c r="K438" s="7">
        <f>SUM(I438:J438)</f>
        <v>865</v>
      </c>
      <c r="L438" s="7">
        <v>865</v>
      </c>
      <c r="M438" s="7"/>
      <c r="N438" s="7">
        <f>SUM(L438:M438)</f>
        <v>865</v>
      </c>
      <c r="O438" s="126"/>
    </row>
    <row r="439" spans="1:15" ht="31.5" outlineLevel="2" x14ac:dyDescent="0.2">
      <c r="A439" s="5" t="s">
        <v>35</v>
      </c>
      <c r="B439" s="5" t="s">
        <v>319</v>
      </c>
      <c r="C439" s="5" t="s">
        <v>84</v>
      </c>
      <c r="D439" s="5"/>
      <c r="E439" s="19" t="s">
        <v>85</v>
      </c>
      <c r="F439" s="4">
        <f>F440+F446</f>
        <v>3567.9</v>
      </c>
      <c r="G439" s="4">
        <f t="shared" ref="G439:H439" si="747">G440+G446</f>
        <v>0</v>
      </c>
      <c r="H439" s="4">
        <f t="shared" si="747"/>
        <v>3567.9</v>
      </c>
      <c r="I439" s="4">
        <f t="shared" ref="I439:L439" si="748">I440+I446</f>
        <v>3215</v>
      </c>
      <c r="J439" s="4">
        <f t="shared" ref="J439" si="749">J440+J446</f>
        <v>0</v>
      </c>
      <c r="K439" s="4">
        <f t="shared" ref="K439" si="750">K440+K446</f>
        <v>3215</v>
      </c>
      <c r="L439" s="4">
        <f t="shared" si="748"/>
        <v>3215</v>
      </c>
      <c r="M439" s="4">
        <f t="shared" ref="M439" si="751">M440+M446</f>
        <v>0</v>
      </c>
      <c r="N439" s="4">
        <f t="shared" ref="N439" si="752">N440+N446</f>
        <v>3215</v>
      </c>
      <c r="O439" s="126"/>
    </row>
    <row r="440" spans="1:15" ht="31.5" outlineLevel="3" x14ac:dyDescent="0.2">
      <c r="A440" s="5" t="s">
        <v>35</v>
      </c>
      <c r="B440" s="5" t="s">
        <v>319</v>
      </c>
      <c r="C440" s="5" t="s">
        <v>321</v>
      </c>
      <c r="D440" s="5"/>
      <c r="E440" s="19" t="s">
        <v>322</v>
      </c>
      <c r="F440" s="4">
        <f>F441</f>
        <v>2326.3000000000002</v>
      </c>
      <c r="G440" s="4">
        <f t="shared" ref="G440:H440" si="753">G441</f>
        <v>0</v>
      </c>
      <c r="H440" s="4">
        <f t="shared" si="753"/>
        <v>2326.3000000000002</v>
      </c>
      <c r="I440" s="4">
        <f t="shared" ref="I440:L440" si="754">I441</f>
        <v>2095</v>
      </c>
      <c r="J440" s="4">
        <f t="shared" ref="J440" si="755">J441</f>
        <v>0</v>
      </c>
      <c r="K440" s="4">
        <f t="shared" ref="K440" si="756">K441</f>
        <v>2095</v>
      </c>
      <c r="L440" s="4">
        <f t="shared" si="754"/>
        <v>2095</v>
      </c>
      <c r="M440" s="4">
        <f t="shared" ref="M440" si="757">M441</f>
        <v>0</v>
      </c>
      <c r="N440" s="4">
        <f t="shared" ref="N440" si="758">N441</f>
        <v>2095</v>
      </c>
      <c r="O440" s="126"/>
    </row>
    <row r="441" spans="1:15" ht="31.5" outlineLevel="4" x14ac:dyDescent="0.2">
      <c r="A441" s="5" t="s">
        <v>35</v>
      </c>
      <c r="B441" s="5" t="s">
        <v>319</v>
      </c>
      <c r="C441" s="5" t="s">
        <v>323</v>
      </c>
      <c r="D441" s="5"/>
      <c r="E441" s="19" t="s">
        <v>324</v>
      </c>
      <c r="F441" s="4">
        <f>F442+F444</f>
        <v>2326.3000000000002</v>
      </c>
      <c r="G441" s="4">
        <f t="shared" ref="G441:H441" si="759">G442+G444</f>
        <v>0</v>
      </c>
      <c r="H441" s="4">
        <f t="shared" si="759"/>
        <v>2326.3000000000002</v>
      </c>
      <c r="I441" s="4">
        <f t="shared" ref="I441:L441" si="760">I442+I444</f>
        <v>2095</v>
      </c>
      <c r="J441" s="4">
        <f t="shared" ref="J441" si="761">J442+J444</f>
        <v>0</v>
      </c>
      <c r="K441" s="4">
        <f t="shared" ref="K441" si="762">K442+K444</f>
        <v>2095</v>
      </c>
      <c r="L441" s="4">
        <f t="shared" si="760"/>
        <v>2095</v>
      </c>
      <c r="M441" s="4">
        <f t="shared" ref="M441" si="763">M442+M444</f>
        <v>0</v>
      </c>
      <c r="N441" s="4">
        <f t="shared" ref="N441" si="764">N442+N444</f>
        <v>2095</v>
      </c>
      <c r="O441" s="126"/>
    </row>
    <row r="442" spans="1:15" ht="31.5" outlineLevel="5" x14ac:dyDescent="0.2">
      <c r="A442" s="5" t="s">
        <v>35</v>
      </c>
      <c r="B442" s="5" t="s">
        <v>319</v>
      </c>
      <c r="C442" s="5" t="s">
        <v>325</v>
      </c>
      <c r="D442" s="5"/>
      <c r="E442" s="19" t="s">
        <v>91</v>
      </c>
      <c r="F442" s="4">
        <f t="shared" ref="F442:N442" si="765">F443</f>
        <v>1089.8</v>
      </c>
      <c r="G442" s="4">
        <f t="shared" si="765"/>
        <v>0</v>
      </c>
      <c r="H442" s="4">
        <f t="shared" si="765"/>
        <v>1089.8</v>
      </c>
      <c r="I442" s="4">
        <f t="shared" ref="I442" si="766">I443</f>
        <v>980</v>
      </c>
      <c r="J442" s="4">
        <f t="shared" si="765"/>
        <v>0</v>
      </c>
      <c r="K442" s="4">
        <f t="shared" si="765"/>
        <v>980</v>
      </c>
      <c r="L442" s="4">
        <f t="shared" ref="L442" si="767">L443</f>
        <v>980</v>
      </c>
      <c r="M442" s="4">
        <f t="shared" si="765"/>
        <v>0</v>
      </c>
      <c r="N442" s="4">
        <f t="shared" si="765"/>
        <v>980</v>
      </c>
      <c r="O442" s="126"/>
    </row>
    <row r="443" spans="1:15" ht="31.5" outlineLevel="7" x14ac:dyDescent="0.2">
      <c r="A443" s="10" t="s">
        <v>35</v>
      </c>
      <c r="B443" s="10" t="s">
        <v>319</v>
      </c>
      <c r="C443" s="10" t="s">
        <v>325</v>
      </c>
      <c r="D443" s="10" t="s">
        <v>92</v>
      </c>
      <c r="E443" s="15" t="s">
        <v>93</v>
      </c>
      <c r="F443" s="7">
        <v>1089.8</v>
      </c>
      <c r="G443" s="7"/>
      <c r="H443" s="7">
        <f>SUM(F443:G443)</f>
        <v>1089.8</v>
      </c>
      <c r="I443" s="7">
        <v>980</v>
      </c>
      <c r="J443" s="7"/>
      <c r="K443" s="7">
        <f>SUM(I443:J443)</f>
        <v>980</v>
      </c>
      <c r="L443" s="7">
        <v>980</v>
      </c>
      <c r="M443" s="7"/>
      <c r="N443" s="7">
        <f>SUM(L443:M443)</f>
        <v>980</v>
      </c>
      <c r="O443" s="126"/>
    </row>
    <row r="444" spans="1:15" ht="15.75" outlineLevel="5" x14ac:dyDescent="0.2">
      <c r="A444" s="5" t="s">
        <v>35</v>
      </c>
      <c r="B444" s="5" t="s">
        <v>319</v>
      </c>
      <c r="C444" s="5" t="s">
        <v>326</v>
      </c>
      <c r="D444" s="5"/>
      <c r="E444" s="19" t="s">
        <v>327</v>
      </c>
      <c r="F444" s="4">
        <f t="shared" ref="F444:N444" si="768">F445</f>
        <v>1236.5</v>
      </c>
      <c r="G444" s="4">
        <f t="shared" si="768"/>
        <v>0</v>
      </c>
      <c r="H444" s="4">
        <f t="shared" si="768"/>
        <v>1236.5</v>
      </c>
      <c r="I444" s="4">
        <f t="shared" ref="I444" si="769">I445</f>
        <v>1115</v>
      </c>
      <c r="J444" s="4">
        <f t="shared" si="768"/>
        <v>0</v>
      </c>
      <c r="K444" s="4">
        <f t="shared" si="768"/>
        <v>1115</v>
      </c>
      <c r="L444" s="4">
        <f t="shared" ref="L444" si="770">L445</f>
        <v>1115</v>
      </c>
      <c r="M444" s="4">
        <f t="shared" si="768"/>
        <v>0</v>
      </c>
      <c r="N444" s="4">
        <f t="shared" si="768"/>
        <v>1115</v>
      </c>
      <c r="O444" s="126"/>
    </row>
    <row r="445" spans="1:15" ht="15.75" outlineLevel="7" x14ac:dyDescent="0.2">
      <c r="A445" s="10" t="s">
        <v>35</v>
      </c>
      <c r="B445" s="10" t="s">
        <v>319</v>
      </c>
      <c r="C445" s="10" t="s">
        <v>326</v>
      </c>
      <c r="D445" s="10" t="s">
        <v>33</v>
      </c>
      <c r="E445" s="15" t="s">
        <v>34</v>
      </c>
      <c r="F445" s="7">
        <v>1236.5</v>
      </c>
      <c r="G445" s="7"/>
      <c r="H445" s="7">
        <f>SUM(F445:G445)</f>
        <v>1236.5</v>
      </c>
      <c r="I445" s="7">
        <v>1115</v>
      </c>
      <c r="J445" s="7"/>
      <c r="K445" s="7">
        <f>SUM(I445:J445)</f>
        <v>1115</v>
      </c>
      <c r="L445" s="7">
        <v>1115</v>
      </c>
      <c r="M445" s="7"/>
      <c r="N445" s="7">
        <f>SUM(L445:M445)</f>
        <v>1115</v>
      </c>
      <c r="O445" s="126"/>
    </row>
    <row r="446" spans="1:15" ht="31.5" outlineLevel="3" x14ac:dyDescent="0.2">
      <c r="A446" s="5" t="s">
        <v>35</v>
      </c>
      <c r="B446" s="5" t="s">
        <v>319</v>
      </c>
      <c r="C446" s="5" t="s">
        <v>328</v>
      </c>
      <c r="D446" s="5"/>
      <c r="E446" s="19" t="s">
        <v>329</v>
      </c>
      <c r="F446" s="4">
        <f t="shared" ref="F446:N448" si="771">F447</f>
        <v>1241.5999999999999</v>
      </c>
      <c r="G446" s="4">
        <f t="shared" si="771"/>
        <v>0</v>
      </c>
      <c r="H446" s="4">
        <f t="shared" si="771"/>
        <v>1241.5999999999999</v>
      </c>
      <c r="I446" s="4">
        <f t="shared" ref="I446:I448" si="772">I447</f>
        <v>1120</v>
      </c>
      <c r="J446" s="4">
        <f t="shared" si="771"/>
        <v>0</v>
      </c>
      <c r="K446" s="4">
        <f t="shared" si="771"/>
        <v>1120</v>
      </c>
      <c r="L446" s="4">
        <f t="shared" ref="L446:L448" si="773">L447</f>
        <v>1120</v>
      </c>
      <c r="M446" s="4">
        <f t="shared" si="771"/>
        <v>0</v>
      </c>
      <c r="N446" s="4">
        <f t="shared" si="771"/>
        <v>1120</v>
      </c>
      <c r="O446" s="126"/>
    </row>
    <row r="447" spans="1:15" ht="31.5" outlineLevel="4" x14ac:dyDescent="0.2">
      <c r="A447" s="5" t="s">
        <v>35</v>
      </c>
      <c r="B447" s="5" t="s">
        <v>319</v>
      </c>
      <c r="C447" s="5" t="s">
        <v>330</v>
      </c>
      <c r="D447" s="5"/>
      <c r="E447" s="19" t="s">
        <v>331</v>
      </c>
      <c r="F447" s="4">
        <f>F448</f>
        <v>1241.5999999999999</v>
      </c>
      <c r="G447" s="4">
        <f t="shared" si="771"/>
        <v>0</v>
      </c>
      <c r="H447" s="4">
        <f t="shared" si="771"/>
        <v>1241.5999999999999</v>
      </c>
      <c r="I447" s="4">
        <f t="shared" si="772"/>
        <v>1120</v>
      </c>
      <c r="J447" s="4">
        <f t="shared" si="771"/>
        <v>0</v>
      </c>
      <c r="K447" s="4">
        <f t="shared" si="771"/>
        <v>1120</v>
      </c>
      <c r="L447" s="4">
        <f t="shared" si="773"/>
        <v>1120</v>
      </c>
      <c r="M447" s="4">
        <f t="shared" si="771"/>
        <v>0</v>
      </c>
      <c r="N447" s="4">
        <f t="shared" si="771"/>
        <v>1120</v>
      </c>
      <c r="O447" s="126"/>
    </row>
    <row r="448" spans="1:15" ht="31.5" outlineLevel="5" x14ac:dyDescent="0.2">
      <c r="A448" s="5" t="s">
        <v>35</v>
      </c>
      <c r="B448" s="5" t="s">
        <v>319</v>
      </c>
      <c r="C448" s="5" t="s">
        <v>332</v>
      </c>
      <c r="D448" s="5"/>
      <c r="E448" s="19" t="s">
        <v>91</v>
      </c>
      <c r="F448" s="4">
        <f t="shared" si="771"/>
        <v>1241.5999999999999</v>
      </c>
      <c r="G448" s="4">
        <f t="shared" si="771"/>
        <v>0</v>
      </c>
      <c r="H448" s="4">
        <f t="shared" si="771"/>
        <v>1241.5999999999999</v>
      </c>
      <c r="I448" s="4">
        <f t="shared" si="772"/>
        <v>1120</v>
      </c>
      <c r="J448" s="4">
        <f t="shared" si="771"/>
        <v>0</v>
      </c>
      <c r="K448" s="4">
        <f t="shared" si="771"/>
        <v>1120</v>
      </c>
      <c r="L448" s="4">
        <f t="shared" si="773"/>
        <v>1120</v>
      </c>
      <c r="M448" s="4">
        <f t="shared" si="771"/>
        <v>0</v>
      </c>
      <c r="N448" s="4">
        <f t="shared" si="771"/>
        <v>1120</v>
      </c>
      <c r="O448" s="126"/>
    </row>
    <row r="449" spans="1:15" ht="31.5" outlineLevel="7" x14ac:dyDescent="0.2">
      <c r="A449" s="10" t="s">
        <v>35</v>
      </c>
      <c r="B449" s="10" t="s">
        <v>319</v>
      </c>
      <c r="C449" s="10" t="s">
        <v>332</v>
      </c>
      <c r="D449" s="10" t="s">
        <v>92</v>
      </c>
      <c r="E449" s="15" t="s">
        <v>93</v>
      </c>
      <c r="F449" s="7">
        <v>1241.5999999999999</v>
      </c>
      <c r="G449" s="7"/>
      <c r="H449" s="7">
        <f>SUM(F449:G449)</f>
        <v>1241.5999999999999</v>
      </c>
      <c r="I449" s="7">
        <v>1120</v>
      </c>
      <c r="J449" s="7"/>
      <c r="K449" s="7">
        <f>SUM(I449:J449)</f>
        <v>1120</v>
      </c>
      <c r="L449" s="7">
        <v>1120</v>
      </c>
      <c r="M449" s="7"/>
      <c r="N449" s="7">
        <f>SUM(L449:M449)</f>
        <v>1120</v>
      </c>
      <c r="O449" s="126"/>
    </row>
    <row r="450" spans="1:15" ht="31.5" outlineLevel="2" x14ac:dyDescent="0.2">
      <c r="A450" s="5" t="s">
        <v>35</v>
      </c>
      <c r="B450" s="5" t="s">
        <v>319</v>
      </c>
      <c r="C450" s="5" t="s">
        <v>42</v>
      </c>
      <c r="D450" s="5"/>
      <c r="E450" s="19" t="s">
        <v>43</v>
      </c>
      <c r="F450" s="4">
        <f>F451+F457</f>
        <v>1611.4</v>
      </c>
      <c r="G450" s="4">
        <f t="shared" ref="G450:H450" si="774">G451+G457</f>
        <v>0</v>
      </c>
      <c r="H450" s="4">
        <f t="shared" si="774"/>
        <v>1611.4</v>
      </c>
      <c r="I450" s="4">
        <f t="shared" ref="I450:L450" si="775">I451+I457</f>
        <v>1411.4</v>
      </c>
      <c r="J450" s="4">
        <f t="shared" ref="J450" si="776">J451+J457</f>
        <v>0</v>
      </c>
      <c r="K450" s="4">
        <f t="shared" ref="K450" si="777">K451+K457</f>
        <v>1411.4</v>
      </c>
      <c r="L450" s="4">
        <f t="shared" si="775"/>
        <v>1410.6</v>
      </c>
      <c r="M450" s="4">
        <f t="shared" ref="M450" si="778">M451+M457</f>
        <v>0</v>
      </c>
      <c r="N450" s="4">
        <f t="shared" ref="N450" si="779">N451+N457</f>
        <v>1410.6</v>
      </c>
      <c r="O450" s="126"/>
    </row>
    <row r="451" spans="1:15" ht="47.25" outlineLevel="3" x14ac:dyDescent="0.2">
      <c r="A451" s="5" t="s">
        <v>35</v>
      </c>
      <c r="B451" s="5" t="s">
        <v>319</v>
      </c>
      <c r="C451" s="5" t="s">
        <v>44</v>
      </c>
      <c r="D451" s="5"/>
      <c r="E451" s="19" t="s">
        <v>45</v>
      </c>
      <c r="F451" s="4">
        <f>F452</f>
        <v>1011.4</v>
      </c>
      <c r="G451" s="4">
        <f t="shared" ref="G451:H451" si="780">G452</f>
        <v>0</v>
      </c>
      <c r="H451" s="4">
        <f t="shared" si="780"/>
        <v>1011.4</v>
      </c>
      <c r="I451" s="4">
        <f t="shared" ref="I451:L451" si="781">I452</f>
        <v>811.4</v>
      </c>
      <c r="J451" s="4">
        <f t="shared" ref="J451" si="782">J452</f>
        <v>0</v>
      </c>
      <c r="K451" s="4">
        <f t="shared" ref="K451" si="783">K452</f>
        <v>811.4</v>
      </c>
      <c r="L451" s="4">
        <f t="shared" si="781"/>
        <v>810.6</v>
      </c>
      <c r="M451" s="4">
        <f t="shared" ref="M451" si="784">M452</f>
        <v>0</v>
      </c>
      <c r="N451" s="4">
        <f t="shared" ref="N451" si="785">N452</f>
        <v>810.6</v>
      </c>
      <c r="O451" s="126"/>
    </row>
    <row r="452" spans="1:15" ht="31.5" outlineLevel="4" x14ac:dyDescent="0.2">
      <c r="A452" s="5" t="s">
        <v>35</v>
      </c>
      <c r="B452" s="5" t="s">
        <v>319</v>
      </c>
      <c r="C452" s="5" t="s">
        <v>333</v>
      </c>
      <c r="D452" s="5"/>
      <c r="E452" s="19" t="s">
        <v>334</v>
      </c>
      <c r="F452" s="4">
        <f>F453+F455</f>
        <v>1011.4</v>
      </c>
      <c r="G452" s="4">
        <f t="shared" ref="G452:H452" si="786">G453+G455</f>
        <v>0</v>
      </c>
      <c r="H452" s="4">
        <f t="shared" si="786"/>
        <v>1011.4</v>
      </c>
      <c r="I452" s="4">
        <f t="shared" ref="I452:L452" si="787">I453+I455</f>
        <v>811.4</v>
      </c>
      <c r="J452" s="4">
        <f t="shared" ref="J452" si="788">J453+J455</f>
        <v>0</v>
      </c>
      <c r="K452" s="4">
        <f t="shared" ref="K452" si="789">K453+K455</f>
        <v>811.4</v>
      </c>
      <c r="L452" s="4">
        <f t="shared" si="787"/>
        <v>810.6</v>
      </c>
      <c r="M452" s="4">
        <f t="shared" ref="M452" si="790">M453+M455</f>
        <v>0</v>
      </c>
      <c r="N452" s="4">
        <f t="shared" ref="N452" si="791">N453+N455</f>
        <v>810.6</v>
      </c>
      <c r="O452" s="126"/>
    </row>
    <row r="453" spans="1:15" ht="22.5" customHeight="1" outlineLevel="5" x14ac:dyDescent="0.2">
      <c r="A453" s="5" t="s">
        <v>35</v>
      </c>
      <c r="B453" s="5" t="s">
        <v>319</v>
      </c>
      <c r="C453" s="5" t="s">
        <v>335</v>
      </c>
      <c r="D453" s="5"/>
      <c r="E453" s="19" t="s">
        <v>336</v>
      </c>
      <c r="F453" s="4">
        <f t="shared" ref="F453:N453" si="792">F454</f>
        <v>11.4</v>
      </c>
      <c r="G453" s="4">
        <f t="shared" si="792"/>
        <v>0</v>
      </c>
      <c r="H453" s="4">
        <f t="shared" si="792"/>
        <v>11.4</v>
      </c>
      <c r="I453" s="4">
        <f t="shared" ref="I453" si="793">I454</f>
        <v>11.4</v>
      </c>
      <c r="J453" s="4">
        <f t="shared" si="792"/>
        <v>0</v>
      </c>
      <c r="K453" s="4">
        <f t="shared" si="792"/>
        <v>11.4</v>
      </c>
      <c r="L453" s="4">
        <f t="shared" ref="L453" si="794">L454</f>
        <v>10.6</v>
      </c>
      <c r="M453" s="4">
        <f t="shared" si="792"/>
        <v>0</v>
      </c>
      <c r="N453" s="4">
        <f t="shared" si="792"/>
        <v>10.6</v>
      </c>
      <c r="O453" s="126"/>
    </row>
    <row r="454" spans="1:15" ht="31.5" outlineLevel="7" x14ac:dyDescent="0.2">
      <c r="A454" s="10" t="s">
        <v>35</v>
      </c>
      <c r="B454" s="10" t="s">
        <v>319</v>
      </c>
      <c r="C454" s="10" t="s">
        <v>335</v>
      </c>
      <c r="D454" s="10" t="s">
        <v>11</v>
      </c>
      <c r="E454" s="15" t="s">
        <v>12</v>
      </c>
      <c r="F454" s="7">
        <v>11.4</v>
      </c>
      <c r="G454" s="7"/>
      <c r="H454" s="7">
        <f>SUM(F454:G454)</f>
        <v>11.4</v>
      </c>
      <c r="I454" s="7">
        <v>11.4</v>
      </c>
      <c r="J454" s="7"/>
      <c r="K454" s="7">
        <f>SUM(I454:J454)</f>
        <v>11.4</v>
      </c>
      <c r="L454" s="7">
        <v>10.6</v>
      </c>
      <c r="M454" s="7"/>
      <c r="N454" s="7">
        <f>SUM(L454:M454)</f>
        <v>10.6</v>
      </c>
      <c r="O454" s="126"/>
    </row>
    <row r="455" spans="1:15" ht="47.25" outlineLevel="5" x14ac:dyDescent="0.2">
      <c r="A455" s="5" t="s">
        <v>35</v>
      </c>
      <c r="B455" s="5" t="s">
        <v>319</v>
      </c>
      <c r="C455" s="5" t="s">
        <v>337</v>
      </c>
      <c r="D455" s="5"/>
      <c r="E455" s="19" t="s">
        <v>338</v>
      </c>
      <c r="F455" s="4">
        <f t="shared" ref="F455:N455" si="795">F456</f>
        <v>1000</v>
      </c>
      <c r="G455" s="4">
        <f t="shared" si="795"/>
        <v>0</v>
      </c>
      <c r="H455" s="4">
        <f t="shared" si="795"/>
        <v>1000</v>
      </c>
      <c r="I455" s="4">
        <f t="shared" ref="I455" si="796">I456</f>
        <v>800</v>
      </c>
      <c r="J455" s="4">
        <f t="shared" si="795"/>
        <v>0</v>
      </c>
      <c r="K455" s="4">
        <f t="shared" si="795"/>
        <v>800</v>
      </c>
      <c r="L455" s="4">
        <f t="shared" ref="L455" si="797">L456</f>
        <v>800</v>
      </c>
      <c r="M455" s="4">
        <f t="shared" si="795"/>
        <v>0</v>
      </c>
      <c r="N455" s="4">
        <f t="shared" si="795"/>
        <v>800</v>
      </c>
      <c r="O455" s="126"/>
    </row>
    <row r="456" spans="1:15" ht="15.75" outlineLevel="7" x14ac:dyDescent="0.2">
      <c r="A456" s="10" t="s">
        <v>35</v>
      </c>
      <c r="B456" s="10" t="s">
        <v>319</v>
      </c>
      <c r="C456" s="10" t="s">
        <v>337</v>
      </c>
      <c r="D456" s="10" t="s">
        <v>33</v>
      </c>
      <c r="E456" s="15" t="s">
        <v>34</v>
      </c>
      <c r="F456" s="7">
        <v>1000</v>
      </c>
      <c r="G456" s="7"/>
      <c r="H456" s="7">
        <f>SUM(F456:G456)</f>
        <v>1000</v>
      </c>
      <c r="I456" s="7">
        <v>800</v>
      </c>
      <c r="J456" s="7"/>
      <c r="K456" s="7">
        <f>SUM(I456:J456)</f>
        <v>800</v>
      </c>
      <c r="L456" s="7">
        <v>800</v>
      </c>
      <c r="M456" s="7"/>
      <c r="N456" s="7">
        <f>SUM(L456:M456)</f>
        <v>800</v>
      </c>
      <c r="O456" s="126"/>
    </row>
    <row r="457" spans="1:15" ht="15.75" outlineLevel="3" x14ac:dyDescent="0.2">
      <c r="A457" s="5" t="s">
        <v>35</v>
      </c>
      <c r="B457" s="5" t="s">
        <v>319</v>
      </c>
      <c r="C457" s="5" t="s">
        <v>339</v>
      </c>
      <c r="D457" s="5"/>
      <c r="E457" s="19" t="s">
        <v>340</v>
      </c>
      <c r="F457" s="4">
        <f t="shared" ref="F457:N459" si="798">F458</f>
        <v>600</v>
      </c>
      <c r="G457" s="4">
        <f t="shared" si="798"/>
        <v>0</v>
      </c>
      <c r="H457" s="4">
        <f t="shared" si="798"/>
        <v>600</v>
      </c>
      <c r="I457" s="4">
        <f t="shared" ref="I457:I459" si="799">I458</f>
        <v>600</v>
      </c>
      <c r="J457" s="4">
        <f t="shared" si="798"/>
        <v>0</v>
      </c>
      <c r="K457" s="4">
        <f t="shared" si="798"/>
        <v>600</v>
      </c>
      <c r="L457" s="4">
        <f t="shared" ref="L457:L459" si="800">L458</f>
        <v>600</v>
      </c>
      <c r="M457" s="4">
        <f t="shared" si="798"/>
        <v>0</v>
      </c>
      <c r="N457" s="4">
        <f t="shared" si="798"/>
        <v>600</v>
      </c>
      <c r="O457" s="126"/>
    </row>
    <row r="458" spans="1:15" ht="31.5" outlineLevel="4" x14ac:dyDescent="0.2">
      <c r="A458" s="5" t="s">
        <v>35</v>
      </c>
      <c r="B458" s="5" t="s">
        <v>319</v>
      </c>
      <c r="C458" s="5" t="s">
        <v>341</v>
      </c>
      <c r="D458" s="5"/>
      <c r="E458" s="19" t="s">
        <v>342</v>
      </c>
      <c r="F458" s="4">
        <f t="shared" si="798"/>
        <v>600</v>
      </c>
      <c r="G458" s="4">
        <f t="shared" si="798"/>
        <v>0</v>
      </c>
      <c r="H458" s="4">
        <f t="shared" si="798"/>
        <v>600</v>
      </c>
      <c r="I458" s="4">
        <f t="shared" si="799"/>
        <v>600</v>
      </c>
      <c r="J458" s="4">
        <f t="shared" si="798"/>
        <v>0</v>
      </c>
      <c r="K458" s="4">
        <f t="shared" si="798"/>
        <v>600</v>
      </c>
      <c r="L458" s="4">
        <f t="shared" si="800"/>
        <v>600</v>
      </c>
      <c r="M458" s="4">
        <f t="shared" si="798"/>
        <v>0</v>
      </c>
      <c r="N458" s="4">
        <f t="shared" si="798"/>
        <v>600</v>
      </c>
      <c r="O458" s="126"/>
    </row>
    <row r="459" spans="1:15" ht="31.5" outlineLevel="5" x14ac:dyDescent="0.2">
      <c r="A459" s="5" t="s">
        <v>35</v>
      </c>
      <c r="B459" s="5" t="s">
        <v>319</v>
      </c>
      <c r="C459" s="5" t="s">
        <v>343</v>
      </c>
      <c r="D459" s="5"/>
      <c r="E459" s="19" t="s">
        <v>344</v>
      </c>
      <c r="F459" s="4">
        <f t="shared" si="798"/>
        <v>600</v>
      </c>
      <c r="G459" s="4">
        <f t="shared" si="798"/>
        <v>0</v>
      </c>
      <c r="H459" s="4">
        <f t="shared" si="798"/>
        <v>600</v>
      </c>
      <c r="I459" s="4">
        <f t="shared" si="799"/>
        <v>600</v>
      </c>
      <c r="J459" s="4">
        <f t="shared" si="798"/>
        <v>0</v>
      </c>
      <c r="K459" s="4">
        <f t="shared" si="798"/>
        <v>600</v>
      </c>
      <c r="L459" s="4">
        <f t="shared" si="800"/>
        <v>600</v>
      </c>
      <c r="M459" s="4">
        <f t="shared" si="798"/>
        <v>0</v>
      </c>
      <c r="N459" s="4">
        <f t="shared" si="798"/>
        <v>600</v>
      </c>
      <c r="O459" s="126"/>
    </row>
    <row r="460" spans="1:15" ht="15.75" outlineLevel="7" x14ac:dyDescent="0.2">
      <c r="A460" s="10" t="s">
        <v>35</v>
      </c>
      <c r="B460" s="10" t="s">
        <v>319</v>
      </c>
      <c r="C460" s="10" t="s">
        <v>343</v>
      </c>
      <c r="D460" s="10" t="s">
        <v>33</v>
      </c>
      <c r="E460" s="15" t="s">
        <v>34</v>
      </c>
      <c r="F460" s="7">
        <v>600</v>
      </c>
      <c r="G460" s="7"/>
      <c r="H460" s="7">
        <f>SUM(F460:G460)</f>
        <v>600</v>
      </c>
      <c r="I460" s="7">
        <v>600</v>
      </c>
      <c r="J460" s="7"/>
      <c r="K460" s="7">
        <f>SUM(I460:J460)</f>
        <v>600</v>
      </c>
      <c r="L460" s="7">
        <v>600</v>
      </c>
      <c r="M460" s="7"/>
      <c r="N460" s="7">
        <f>SUM(L460:M460)</f>
        <v>600</v>
      </c>
      <c r="O460" s="126"/>
    </row>
    <row r="461" spans="1:15" ht="15.75" outlineLevel="7" x14ac:dyDescent="0.2">
      <c r="A461" s="5" t="s">
        <v>35</v>
      </c>
      <c r="B461" s="5" t="s">
        <v>572</v>
      </c>
      <c r="C461" s="10"/>
      <c r="D461" s="10"/>
      <c r="E461" s="11" t="s">
        <v>555</v>
      </c>
      <c r="F461" s="4">
        <f>F462</f>
        <v>3699.1</v>
      </c>
      <c r="G461" s="4">
        <f t="shared" ref="G461:H461" si="801">G462</f>
        <v>0</v>
      </c>
      <c r="H461" s="4">
        <f t="shared" si="801"/>
        <v>3699.1</v>
      </c>
      <c r="I461" s="4">
        <f t="shared" ref="I461:L461" si="802">I462</f>
        <v>0</v>
      </c>
      <c r="J461" s="4">
        <f t="shared" ref="J461" si="803">J462</f>
        <v>0</v>
      </c>
      <c r="K461" s="4"/>
      <c r="L461" s="4">
        <f t="shared" si="802"/>
        <v>0</v>
      </c>
      <c r="M461" s="4">
        <f t="shared" ref="M461" si="804">M462</f>
        <v>0</v>
      </c>
      <c r="N461" s="4"/>
      <c r="O461" s="126"/>
    </row>
    <row r="462" spans="1:15" ht="15.75" outlineLevel="1" x14ac:dyDescent="0.2">
      <c r="A462" s="5" t="s">
        <v>35</v>
      </c>
      <c r="B462" s="5" t="s">
        <v>345</v>
      </c>
      <c r="C462" s="5"/>
      <c r="D462" s="5"/>
      <c r="E462" s="19" t="s">
        <v>346</v>
      </c>
      <c r="F462" s="4">
        <f t="shared" ref="F462:M466" si="805">F463</f>
        <v>3699.1</v>
      </c>
      <c r="G462" s="4">
        <f t="shared" si="805"/>
        <v>0</v>
      </c>
      <c r="H462" s="4">
        <f t="shared" si="805"/>
        <v>3699.1</v>
      </c>
      <c r="I462" s="4">
        <f t="shared" ref="I462:I465" si="806">I463</f>
        <v>0</v>
      </c>
      <c r="J462" s="4">
        <f t="shared" si="805"/>
        <v>0</v>
      </c>
      <c r="K462" s="4"/>
      <c r="L462" s="4">
        <f t="shared" ref="L462:L465" si="807">L463</f>
        <v>0</v>
      </c>
      <c r="M462" s="4">
        <f t="shared" si="805"/>
        <v>0</v>
      </c>
      <c r="N462" s="4"/>
      <c r="O462" s="126"/>
    </row>
    <row r="463" spans="1:15" ht="31.5" outlineLevel="2" x14ac:dyDescent="0.2">
      <c r="A463" s="5" t="s">
        <v>35</v>
      </c>
      <c r="B463" s="5" t="s">
        <v>345</v>
      </c>
      <c r="C463" s="5" t="s">
        <v>347</v>
      </c>
      <c r="D463" s="5"/>
      <c r="E463" s="19" t="s">
        <v>348</v>
      </c>
      <c r="F463" s="4">
        <f t="shared" si="805"/>
        <v>3699.1</v>
      </c>
      <c r="G463" s="4">
        <f t="shared" si="805"/>
        <v>0</v>
      </c>
      <c r="H463" s="4">
        <f t="shared" si="805"/>
        <v>3699.1</v>
      </c>
      <c r="I463" s="4">
        <f t="shared" si="806"/>
        <v>0</v>
      </c>
      <c r="J463" s="4">
        <f t="shared" si="805"/>
        <v>0</v>
      </c>
      <c r="K463" s="4"/>
      <c r="L463" s="4">
        <f t="shared" si="807"/>
        <v>0</v>
      </c>
      <c r="M463" s="4">
        <f t="shared" si="805"/>
        <v>0</v>
      </c>
      <c r="N463" s="4"/>
      <c r="O463" s="126"/>
    </row>
    <row r="464" spans="1:15" ht="31.5" outlineLevel="3" x14ac:dyDescent="0.2">
      <c r="A464" s="5" t="s">
        <v>35</v>
      </c>
      <c r="B464" s="5" t="s">
        <v>345</v>
      </c>
      <c r="C464" s="5" t="s">
        <v>349</v>
      </c>
      <c r="D464" s="5"/>
      <c r="E464" s="19" t="s">
        <v>350</v>
      </c>
      <c r="F464" s="4">
        <f t="shared" si="805"/>
        <v>3699.1</v>
      </c>
      <c r="G464" s="4">
        <f t="shared" si="805"/>
        <v>0</v>
      </c>
      <c r="H464" s="4">
        <f t="shared" si="805"/>
        <v>3699.1</v>
      </c>
      <c r="I464" s="4">
        <f t="shared" si="806"/>
        <v>0</v>
      </c>
      <c r="J464" s="4">
        <f t="shared" si="805"/>
        <v>0</v>
      </c>
      <c r="K464" s="4"/>
      <c r="L464" s="4">
        <f t="shared" si="807"/>
        <v>0</v>
      </c>
      <c r="M464" s="4">
        <f t="shared" si="805"/>
        <v>0</v>
      </c>
      <c r="N464" s="4"/>
      <c r="O464" s="126"/>
    </row>
    <row r="465" spans="1:15" ht="31.5" outlineLevel="4" x14ac:dyDescent="0.2">
      <c r="A465" s="5" t="s">
        <v>35</v>
      </c>
      <c r="B465" s="5" t="s">
        <v>345</v>
      </c>
      <c r="C465" s="5" t="s">
        <v>351</v>
      </c>
      <c r="D465" s="5"/>
      <c r="E465" s="19" t="s">
        <v>352</v>
      </c>
      <c r="F465" s="4">
        <f>F466</f>
        <v>3699.1</v>
      </c>
      <c r="G465" s="4">
        <f t="shared" si="805"/>
        <v>0</v>
      </c>
      <c r="H465" s="4">
        <f t="shared" si="805"/>
        <v>3699.1</v>
      </c>
      <c r="I465" s="4">
        <f t="shared" si="806"/>
        <v>0</v>
      </c>
      <c r="J465" s="4">
        <f t="shared" si="805"/>
        <v>0</v>
      </c>
      <c r="K465" s="4"/>
      <c r="L465" s="4">
        <f t="shared" si="807"/>
        <v>0</v>
      </c>
      <c r="M465" s="4">
        <f t="shared" si="805"/>
        <v>0</v>
      </c>
      <c r="N465" s="4"/>
      <c r="O465" s="126"/>
    </row>
    <row r="466" spans="1:15" s="162" customFormat="1" ht="47.25" outlineLevel="5" x14ac:dyDescent="0.2">
      <c r="A466" s="5" t="s">
        <v>35</v>
      </c>
      <c r="B466" s="5" t="s">
        <v>345</v>
      </c>
      <c r="C466" s="5" t="s">
        <v>353</v>
      </c>
      <c r="D466" s="5"/>
      <c r="E466" s="19" t="s">
        <v>588</v>
      </c>
      <c r="F466" s="4">
        <f>F467</f>
        <v>3699.1</v>
      </c>
      <c r="G466" s="4">
        <f t="shared" si="805"/>
        <v>0</v>
      </c>
      <c r="H466" s="4">
        <f t="shared" si="805"/>
        <v>3699.1</v>
      </c>
      <c r="I466" s="4">
        <f t="shared" ref="I466:L466" si="808">I467</f>
        <v>0</v>
      </c>
      <c r="J466" s="4">
        <f t="shared" si="805"/>
        <v>0</v>
      </c>
      <c r="K466" s="4"/>
      <c r="L466" s="4">
        <f t="shared" si="808"/>
        <v>0</v>
      </c>
      <c r="M466" s="4">
        <f t="shared" si="805"/>
        <v>0</v>
      </c>
      <c r="N466" s="4"/>
      <c r="O466" s="126"/>
    </row>
    <row r="467" spans="1:15" s="162" customFormat="1" ht="31.5" outlineLevel="7" x14ac:dyDescent="0.2">
      <c r="A467" s="10" t="s">
        <v>35</v>
      </c>
      <c r="B467" s="10" t="s">
        <v>345</v>
      </c>
      <c r="C467" s="10" t="s">
        <v>353</v>
      </c>
      <c r="D467" s="10" t="s">
        <v>143</v>
      </c>
      <c r="E467" s="15" t="s">
        <v>144</v>
      </c>
      <c r="F467" s="7">
        <f>F469</f>
        <v>3699.1</v>
      </c>
      <c r="G467" s="7">
        <f t="shared" ref="G467:H467" si="809">G469</f>
        <v>0</v>
      </c>
      <c r="H467" s="7">
        <f t="shared" si="809"/>
        <v>3699.1</v>
      </c>
      <c r="I467" s="7">
        <f t="shared" ref="I467:L467" si="810">I469</f>
        <v>0</v>
      </c>
      <c r="J467" s="7">
        <f t="shared" si="810"/>
        <v>0</v>
      </c>
      <c r="K467" s="7"/>
      <c r="L467" s="7">
        <f t="shared" si="810"/>
        <v>0</v>
      </c>
      <c r="M467" s="7">
        <f t="shared" ref="M467" si="811">M469</f>
        <v>0</v>
      </c>
      <c r="N467" s="7"/>
      <c r="O467" s="126"/>
    </row>
    <row r="468" spans="1:15" s="162" customFormat="1" ht="15.75" outlineLevel="7" x14ac:dyDescent="0.2">
      <c r="A468" s="10"/>
      <c r="B468" s="10"/>
      <c r="C468" s="10"/>
      <c r="D468" s="10"/>
      <c r="E468" s="15" t="s">
        <v>799</v>
      </c>
      <c r="F468" s="7"/>
      <c r="G468" s="7"/>
      <c r="H468" s="7"/>
      <c r="I468" s="7"/>
      <c r="J468" s="7"/>
      <c r="K468" s="7"/>
      <c r="L468" s="7"/>
      <c r="M468" s="7"/>
      <c r="N468" s="7"/>
      <c r="O468" s="126"/>
    </row>
    <row r="469" spans="1:15" s="162" customFormat="1" ht="47.25" outlineLevel="7" x14ac:dyDescent="0.2">
      <c r="A469" s="10"/>
      <c r="B469" s="10"/>
      <c r="C469" s="10"/>
      <c r="D469" s="10"/>
      <c r="E469" s="15" t="s">
        <v>800</v>
      </c>
      <c r="F469" s="7">
        <v>3699.1</v>
      </c>
      <c r="G469" s="7"/>
      <c r="H469" s="7">
        <f>SUM(F469:G469)</f>
        <v>3699.1</v>
      </c>
      <c r="I469" s="7"/>
      <c r="J469" s="7"/>
      <c r="K469" s="7"/>
      <c r="L469" s="7"/>
      <c r="M469" s="7"/>
      <c r="N469" s="7"/>
      <c r="O469" s="126"/>
    </row>
    <row r="470" spans="1:15" s="162" customFormat="1" ht="15.75" outlineLevel="7" x14ac:dyDescent="0.2">
      <c r="A470" s="10"/>
      <c r="B470" s="10"/>
      <c r="C470" s="10"/>
      <c r="D470" s="10"/>
      <c r="E470" s="15"/>
      <c r="F470" s="7"/>
      <c r="G470" s="7"/>
      <c r="H470" s="7"/>
      <c r="I470" s="7"/>
      <c r="J470" s="7"/>
      <c r="K470" s="7"/>
      <c r="L470" s="7"/>
      <c r="M470" s="7"/>
      <c r="N470" s="7"/>
      <c r="O470" s="126"/>
    </row>
    <row r="471" spans="1:15" ht="31.5" x14ac:dyDescent="0.2">
      <c r="A471" s="5" t="s">
        <v>354</v>
      </c>
      <c r="B471" s="5"/>
      <c r="C471" s="5"/>
      <c r="D471" s="5"/>
      <c r="E471" s="19" t="s">
        <v>355</v>
      </c>
      <c r="F471" s="4">
        <f>F473+F481+F489+F496</f>
        <v>12769.7</v>
      </c>
      <c r="G471" s="4">
        <f t="shared" ref="G471:H471" si="812">G473+G481+G489+G496</f>
        <v>0</v>
      </c>
      <c r="H471" s="4">
        <f t="shared" si="812"/>
        <v>12769.7</v>
      </c>
      <c r="I471" s="4">
        <f>I473+I481+I489+I496</f>
        <v>11881.4</v>
      </c>
      <c r="J471" s="4">
        <f t="shared" ref="J471:K471" si="813">J473+J481+J489+J496</f>
        <v>0</v>
      </c>
      <c r="K471" s="4">
        <f t="shared" si="813"/>
        <v>11881.4</v>
      </c>
      <c r="L471" s="4">
        <f>L473+L481+L489+L496</f>
        <v>11313.199999999999</v>
      </c>
      <c r="M471" s="4">
        <f t="shared" ref="M471:N471" si="814">M473+M481+M489+M496</f>
        <v>0</v>
      </c>
      <c r="N471" s="4">
        <f t="shared" si="814"/>
        <v>11313.199999999999</v>
      </c>
      <c r="O471" s="126"/>
    </row>
    <row r="472" spans="1:15" ht="15.75" x14ac:dyDescent="0.2">
      <c r="A472" s="5" t="s">
        <v>354</v>
      </c>
      <c r="B472" s="5" t="s">
        <v>559</v>
      </c>
      <c r="C472" s="5"/>
      <c r="D472" s="5"/>
      <c r="E472" s="11" t="s">
        <v>543</v>
      </c>
      <c r="F472" s="4">
        <f>F473+F481</f>
        <v>11971.7</v>
      </c>
      <c r="G472" s="4">
        <f t="shared" ref="G472:H472" si="815">G473+G481</f>
        <v>0</v>
      </c>
      <c r="H472" s="4">
        <f t="shared" si="815"/>
        <v>11971.7</v>
      </c>
      <c r="I472" s="4">
        <f t="shared" ref="I472:L472" si="816">I473+I481</f>
        <v>11211.4</v>
      </c>
      <c r="J472" s="4">
        <f t="shared" ref="J472" si="817">J473+J481</f>
        <v>0</v>
      </c>
      <c r="K472" s="4">
        <f t="shared" ref="K472" si="818">K473+K481</f>
        <v>11211.4</v>
      </c>
      <c r="L472" s="4">
        <f t="shared" si="816"/>
        <v>10643.199999999999</v>
      </c>
      <c r="M472" s="4">
        <f t="shared" ref="M472" si="819">M473+M481</f>
        <v>0</v>
      </c>
      <c r="N472" s="4">
        <f t="shared" ref="N472" si="820">N473+N481</f>
        <v>10643.199999999999</v>
      </c>
      <c r="O472" s="126"/>
    </row>
    <row r="473" spans="1:15" ht="47.25" outlineLevel="1" x14ac:dyDescent="0.2">
      <c r="A473" s="5" t="s">
        <v>354</v>
      </c>
      <c r="B473" s="5" t="s">
        <v>40</v>
      </c>
      <c r="C473" s="5"/>
      <c r="D473" s="5"/>
      <c r="E473" s="19" t="s">
        <v>41</v>
      </c>
      <c r="F473" s="4">
        <f t="shared" ref="F473:N476" si="821">F474</f>
        <v>11896.1</v>
      </c>
      <c r="G473" s="4">
        <f t="shared" si="821"/>
        <v>0</v>
      </c>
      <c r="H473" s="4">
        <f t="shared" si="821"/>
        <v>11896.1</v>
      </c>
      <c r="I473" s="4">
        <f t="shared" ref="I473:I476" si="822">I474</f>
        <v>11135.8</v>
      </c>
      <c r="J473" s="4">
        <f t="shared" si="821"/>
        <v>0</v>
      </c>
      <c r="K473" s="4">
        <f t="shared" si="821"/>
        <v>11135.8</v>
      </c>
      <c r="L473" s="4">
        <f t="shared" ref="L473:L476" si="823">L474</f>
        <v>10567.599999999999</v>
      </c>
      <c r="M473" s="4">
        <f t="shared" si="821"/>
        <v>0</v>
      </c>
      <c r="N473" s="4">
        <f t="shared" si="821"/>
        <v>10567.599999999999</v>
      </c>
      <c r="O473" s="126"/>
    </row>
    <row r="474" spans="1:15" ht="31.5" outlineLevel="2" x14ac:dyDescent="0.2">
      <c r="A474" s="5" t="s">
        <v>354</v>
      </c>
      <c r="B474" s="5" t="s">
        <v>40</v>
      </c>
      <c r="C474" s="5" t="s">
        <v>170</v>
      </c>
      <c r="D474" s="5"/>
      <c r="E474" s="19" t="s">
        <v>171</v>
      </c>
      <c r="F474" s="4">
        <f t="shared" si="821"/>
        <v>11896.1</v>
      </c>
      <c r="G474" s="4">
        <f t="shared" si="821"/>
        <v>0</v>
      </c>
      <c r="H474" s="4">
        <f t="shared" si="821"/>
        <v>11896.1</v>
      </c>
      <c r="I474" s="4">
        <f t="shared" si="822"/>
        <v>11135.8</v>
      </c>
      <c r="J474" s="4">
        <f t="shared" si="821"/>
        <v>0</v>
      </c>
      <c r="K474" s="4">
        <f t="shared" si="821"/>
        <v>11135.8</v>
      </c>
      <c r="L474" s="4">
        <f t="shared" si="823"/>
        <v>10567.599999999999</v>
      </c>
      <c r="M474" s="4">
        <f t="shared" si="821"/>
        <v>0</v>
      </c>
      <c r="N474" s="4">
        <f t="shared" si="821"/>
        <v>10567.599999999999</v>
      </c>
      <c r="O474" s="126"/>
    </row>
    <row r="475" spans="1:15" ht="47.25" outlineLevel="3" x14ac:dyDescent="0.2">
      <c r="A475" s="5" t="s">
        <v>354</v>
      </c>
      <c r="B475" s="5" t="s">
        <v>40</v>
      </c>
      <c r="C475" s="5" t="s">
        <v>188</v>
      </c>
      <c r="D475" s="5"/>
      <c r="E475" s="19" t="s">
        <v>189</v>
      </c>
      <c r="F475" s="4">
        <f t="shared" si="821"/>
        <v>11896.1</v>
      </c>
      <c r="G475" s="4">
        <f t="shared" si="821"/>
        <v>0</v>
      </c>
      <c r="H475" s="4">
        <f t="shared" si="821"/>
        <v>11896.1</v>
      </c>
      <c r="I475" s="4">
        <f t="shared" si="822"/>
        <v>11135.8</v>
      </c>
      <c r="J475" s="4">
        <f t="shared" si="821"/>
        <v>0</v>
      </c>
      <c r="K475" s="4">
        <f t="shared" si="821"/>
        <v>11135.8</v>
      </c>
      <c r="L475" s="4">
        <f t="shared" si="823"/>
        <v>10567.599999999999</v>
      </c>
      <c r="M475" s="4">
        <f t="shared" si="821"/>
        <v>0</v>
      </c>
      <c r="N475" s="4">
        <f t="shared" si="821"/>
        <v>10567.599999999999</v>
      </c>
      <c r="O475" s="126"/>
    </row>
    <row r="476" spans="1:15" ht="31.5" outlineLevel="4" x14ac:dyDescent="0.2">
      <c r="A476" s="5" t="s">
        <v>354</v>
      </c>
      <c r="B476" s="5" t="s">
        <v>40</v>
      </c>
      <c r="C476" s="5" t="s">
        <v>275</v>
      </c>
      <c r="D476" s="5"/>
      <c r="E476" s="19" t="s">
        <v>57</v>
      </c>
      <c r="F476" s="4">
        <f t="shared" si="821"/>
        <v>11896.1</v>
      </c>
      <c r="G476" s="4">
        <f t="shared" si="821"/>
        <v>0</v>
      </c>
      <c r="H476" s="4">
        <f t="shared" si="821"/>
        <v>11896.1</v>
      </c>
      <c r="I476" s="4">
        <f t="shared" si="822"/>
        <v>11135.8</v>
      </c>
      <c r="J476" s="4">
        <f t="shared" si="821"/>
        <v>0</v>
      </c>
      <c r="K476" s="4">
        <f t="shared" si="821"/>
        <v>11135.8</v>
      </c>
      <c r="L476" s="4">
        <f t="shared" si="823"/>
        <v>10567.599999999999</v>
      </c>
      <c r="M476" s="4">
        <f t="shared" si="821"/>
        <v>0</v>
      </c>
      <c r="N476" s="4">
        <f t="shared" si="821"/>
        <v>10567.599999999999</v>
      </c>
      <c r="O476" s="126"/>
    </row>
    <row r="477" spans="1:15" ht="15.75" outlineLevel="5" x14ac:dyDescent="0.2">
      <c r="A477" s="5" t="s">
        <v>354</v>
      </c>
      <c r="B477" s="5" t="s">
        <v>40</v>
      </c>
      <c r="C477" s="5" t="s">
        <v>356</v>
      </c>
      <c r="D477" s="5"/>
      <c r="E477" s="19" t="s">
        <v>59</v>
      </c>
      <c r="F477" s="4">
        <f>F478+F479+F480</f>
        <v>11896.1</v>
      </c>
      <c r="G477" s="4">
        <f t="shared" ref="G477:H477" si="824">G478+G479+G480</f>
        <v>0</v>
      </c>
      <c r="H477" s="4">
        <f t="shared" si="824"/>
        <v>11896.1</v>
      </c>
      <c r="I477" s="4">
        <f t="shared" ref="I477:L477" si="825">I478+I479+I480</f>
        <v>11135.8</v>
      </c>
      <c r="J477" s="4">
        <f t="shared" ref="J477" si="826">J478+J479+J480</f>
        <v>0</v>
      </c>
      <c r="K477" s="4">
        <f t="shared" ref="K477" si="827">K478+K479+K480</f>
        <v>11135.8</v>
      </c>
      <c r="L477" s="4">
        <f t="shared" si="825"/>
        <v>10567.599999999999</v>
      </c>
      <c r="M477" s="4">
        <f t="shared" ref="M477" si="828">M478+M479+M480</f>
        <v>0</v>
      </c>
      <c r="N477" s="4">
        <f t="shared" ref="N477" si="829">N478+N479+N480</f>
        <v>10567.599999999999</v>
      </c>
      <c r="O477" s="126"/>
    </row>
    <row r="478" spans="1:15" ht="47.25" outlineLevel="7" x14ac:dyDescent="0.2">
      <c r="A478" s="10" t="s">
        <v>354</v>
      </c>
      <c r="B478" s="10" t="s">
        <v>40</v>
      </c>
      <c r="C478" s="10" t="s">
        <v>356</v>
      </c>
      <c r="D478" s="10" t="s">
        <v>8</v>
      </c>
      <c r="E478" s="15" t="s">
        <v>9</v>
      </c>
      <c r="F478" s="7">
        <v>11334.1</v>
      </c>
      <c r="G478" s="7"/>
      <c r="H478" s="7">
        <f t="shared" ref="H478:H480" si="830">SUM(F478:G478)</f>
        <v>11334.1</v>
      </c>
      <c r="I478" s="7">
        <v>10633</v>
      </c>
      <c r="J478" s="7"/>
      <c r="K478" s="7">
        <f t="shared" ref="K478:K479" si="831">SUM(I478:J478)</f>
        <v>10633</v>
      </c>
      <c r="L478" s="7">
        <v>10064.799999999999</v>
      </c>
      <c r="M478" s="7"/>
      <c r="N478" s="7">
        <f t="shared" ref="N478:N479" si="832">SUM(L478:M478)</f>
        <v>10064.799999999999</v>
      </c>
      <c r="O478" s="126"/>
    </row>
    <row r="479" spans="1:15" ht="31.5" outlineLevel="7" x14ac:dyDescent="0.2">
      <c r="A479" s="10" t="s">
        <v>354</v>
      </c>
      <c r="B479" s="10" t="s">
        <v>40</v>
      </c>
      <c r="C479" s="10" t="s">
        <v>356</v>
      </c>
      <c r="D479" s="10" t="s">
        <v>11</v>
      </c>
      <c r="E479" s="15" t="s">
        <v>12</v>
      </c>
      <c r="F479" s="7">
        <v>559.79999999999995</v>
      </c>
      <c r="G479" s="7"/>
      <c r="H479" s="7">
        <f t="shared" si="830"/>
        <v>559.79999999999995</v>
      </c>
      <c r="I479" s="7">
        <v>502.8</v>
      </c>
      <c r="J479" s="7"/>
      <c r="K479" s="7">
        <f t="shared" si="831"/>
        <v>502.8</v>
      </c>
      <c r="L479" s="7">
        <v>502.8</v>
      </c>
      <c r="M479" s="7"/>
      <c r="N479" s="7">
        <f t="shared" si="832"/>
        <v>502.8</v>
      </c>
      <c r="O479" s="126"/>
    </row>
    <row r="480" spans="1:15" ht="15.75" outlineLevel="7" x14ac:dyDescent="0.2">
      <c r="A480" s="10" t="s">
        <v>354</v>
      </c>
      <c r="B480" s="10" t="s">
        <v>40</v>
      </c>
      <c r="C480" s="10" t="s">
        <v>356</v>
      </c>
      <c r="D480" s="10" t="s">
        <v>27</v>
      </c>
      <c r="E480" s="15" t="s">
        <v>28</v>
      </c>
      <c r="F480" s="7">
        <v>2.2000000000000002</v>
      </c>
      <c r="G480" s="7"/>
      <c r="H480" s="7">
        <f t="shared" si="830"/>
        <v>2.2000000000000002</v>
      </c>
      <c r="I480" s="7"/>
      <c r="J480" s="7"/>
      <c r="K480" s="7"/>
      <c r="L480" s="7"/>
      <c r="M480" s="7"/>
      <c r="N480" s="7"/>
      <c r="O480" s="126"/>
    </row>
    <row r="481" spans="1:15" ht="15.75" outlineLevel="1" x14ac:dyDescent="0.2">
      <c r="A481" s="5" t="s">
        <v>354</v>
      </c>
      <c r="B481" s="5" t="s">
        <v>15</v>
      </c>
      <c r="C481" s="5"/>
      <c r="D481" s="5"/>
      <c r="E481" s="19" t="s">
        <v>16</v>
      </c>
      <c r="F481" s="4">
        <f t="shared" ref="F481:N484" si="833">F482</f>
        <v>75.599999999999994</v>
      </c>
      <c r="G481" s="4">
        <f t="shared" si="833"/>
        <v>0</v>
      </c>
      <c r="H481" s="4">
        <f t="shared" si="833"/>
        <v>75.599999999999994</v>
      </c>
      <c r="I481" s="4">
        <f t="shared" ref="I481:I484" si="834">I482</f>
        <v>75.599999999999994</v>
      </c>
      <c r="J481" s="4">
        <f t="shared" si="833"/>
        <v>0</v>
      </c>
      <c r="K481" s="4">
        <f t="shared" si="833"/>
        <v>75.599999999999994</v>
      </c>
      <c r="L481" s="4">
        <f t="shared" ref="L481:L484" si="835">L482</f>
        <v>75.599999999999994</v>
      </c>
      <c r="M481" s="4">
        <f t="shared" si="833"/>
        <v>0</v>
      </c>
      <c r="N481" s="4">
        <f t="shared" si="833"/>
        <v>75.599999999999994</v>
      </c>
      <c r="O481" s="126"/>
    </row>
    <row r="482" spans="1:15" ht="31.5" outlineLevel="2" x14ac:dyDescent="0.2">
      <c r="A482" s="5" t="s">
        <v>354</v>
      </c>
      <c r="B482" s="5" t="s">
        <v>15</v>
      </c>
      <c r="C482" s="5" t="s">
        <v>52</v>
      </c>
      <c r="D482" s="5"/>
      <c r="E482" s="19" t="s">
        <v>53</v>
      </c>
      <c r="F482" s="4">
        <f t="shared" si="833"/>
        <v>75.599999999999994</v>
      </c>
      <c r="G482" s="4">
        <f t="shared" si="833"/>
        <v>0</v>
      </c>
      <c r="H482" s="4">
        <f t="shared" si="833"/>
        <v>75.599999999999994</v>
      </c>
      <c r="I482" s="4">
        <f t="shared" si="834"/>
        <v>75.599999999999994</v>
      </c>
      <c r="J482" s="4">
        <f t="shared" si="833"/>
        <v>0</v>
      </c>
      <c r="K482" s="4">
        <f t="shared" si="833"/>
        <v>75.599999999999994</v>
      </c>
      <c r="L482" s="4">
        <f t="shared" si="835"/>
        <v>75.599999999999994</v>
      </c>
      <c r="M482" s="4">
        <f t="shared" si="833"/>
        <v>0</v>
      </c>
      <c r="N482" s="4">
        <f t="shared" si="833"/>
        <v>75.599999999999994</v>
      </c>
      <c r="O482" s="126"/>
    </row>
    <row r="483" spans="1:15" ht="31.5" outlineLevel="3" x14ac:dyDescent="0.2">
      <c r="A483" s="5" t="s">
        <v>354</v>
      </c>
      <c r="B483" s="5" t="s">
        <v>15</v>
      </c>
      <c r="C483" s="5" t="s">
        <v>98</v>
      </c>
      <c r="D483" s="5"/>
      <c r="E483" s="19" t="s">
        <v>99</v>
      </c>
      <c r="F483" s="4">
        <f t="shared" si="833"/>
        <v>75.599999999999994</v>
      </c>
      <c r="G483" s="4">
        <f t="shared" si="833"/>
        <v>0</v>
      </c>
      <c r="H483" s="4">
        <f t="shared" si="833"/>
        <v>75.599999999999994</v>
      </c>
      <c r="I483" s="4">
        <f t="shared" si="834"/>
        <v>75.599999999999994</v>
      </c>
      <c r="J483" s="4">
        <f t="shared" si="833"/>
        <v>0</v>
      </c>
      <c r="K483" s="4">
        <f t="shared" si="833"/>
        <v>75.599999999999994</v>
      </c>
      <c r="L483" s="4">
        <f t="shared" si="835"/>
        <v>75.599999999999994</v>
      </c>
      <c r="M483" s="4">
        <f t="shared" si="833"/>
        <v>0</v>
      </c>
      <c r="N483" s="4">
        <f t="shared" si="833"/>
        <v>75.599999999999994</v>
      </c>
      <c r="O483" s="126"/>
    </row>
    <row r="484" spans="1:15" ht="47.25" outlineLevel="4" x14ac:dyDescent="0.2">
      <c r="A484" s="5" t="s">
        <v>354</v>
      </c>
      <c r="B484" s="5" t="s">
        <v>15</v>
      </c>
      <c r="C484" s="5" t="s">
        <v>100</v>
      </c>
      <c r="D484" s="5"/>
      <c r="E484" s="19" t="s">
        <v>101</v>
      </c>
      <c r="F484" s="4">
        <f t="shared" si="833"/>
        <v>75.599999999999994</v>
      </c>
      <c r="G484" s="4">
        <f t="shared" si="833"/>
        <v>0</v>
      </c>
      <c r="H484" s="4">
        <f t="shared" si="833"/>
        <v>75.599999999999994</v>
      </c>
      <c r="I484" s="4">
        <f t="shared" si="834"/>
        <v>75.599999999999994</v>
      </c>
      <c r="J484" s="4">
        <f t="shared" si="833"/>
        <v>0</v>
      </c>
      <c r="K484" s="4">
        <f t="shared" si="833"/>
        <v>75.599999999999994</v>
      </c>
      <c r="L484" s="4">
        <f t="shared" si="835"/>
        <v>75.599999999999994</v>
      </c>
      <c r="M484" s="4">
        <f t="shared" si="833"/>
        <v>0</v>
      </c>
      <c r="N484" s="4">
        <f t="shared" si="833"/>
        <v>75.599999999999994</v>
      </c>
      <c r="O484" s="126"/>
    </row>
    <row r="485" spans="1:15" ht="15.75" outlineLevel="5" x14ac:dyDescent="0.2">
      <c r="A485" s="5" t="s">
        <v>354</v>
      </c>
      <c r="B485" s="5" t="s">
        <v>15</v>
      </c>
      <c r="C485" s="5" t="s">
        <v>102</v>
      </c>
      <c r="D485" s="5"/>
      <c r="E485" s="19" t="s">
        <v>103</v>
      </c>
      <c r="F485" s="4">
        <f>F486+F487</f>
        <v>75.599999999999994</v>
      </c>
      <c r="G485" s="4">
        <f t="shared" ref="G485:H485" si="836">G486+G487</f>
        <v>0</v>
      </c>
      <c r="H485" s="4">
        <f t="shared" si="836"/>
        <v>75.599999999999994</v>
      </c>
      <c r="I485" s="4">
        <f t="shared" ref="I485:L485" si="837">I486+I487</f>
        <v>75.599999999999994</v>
      </c>
      <c r="J485" s="4">
        <f t="shared" ref="J485" si="838">J486+J487</f>
        <v>0</v>
      </c>
      <c r="K485" s="4">
        <f t="shared" ref="K485" si="839">K486+K487</f>
        <v>75.599999999999994</v>
      </c>
      <c r="L485" s="4">
        <f t="shared" si="837"/>
        <v>75.599999999999994</v>
      </c>
      <c r="M485" s="4">
        <f t="shared" ref="M485" si="840">M486+M487</f>
        <v>0</v>
      </c>
      <c r="N485" s="4">
        <f t="shared" ref="N485" si="841">N486+N487</f>
        <v>75.599999999999994</v>
      </c>
      <c r="O485" s="126"/>
    </row>
    <row r="486" spans="1:15" ht="47.25" outlineLevel="7" x14ac:dyDescent="0.2">
      <c r="A486" s="10" t="s">
        <v>354</v>
      </c>
      <c r="B486" s="10" t="s">
        <v>15</v>
      </c>
      <c r="C486" s="10" t="s">
        <v>102</v>
      </c>
      <c r="D486" s="10" t="s">
        <v>8</v>
      </c>
      <c r="E486" s="15" t="s">
        <v>9</v>
      </c>
      <c r="F486" s="7">
        <v>18</v>
      </c>
      <c r="G486" s="7"/>
      <c r="H486" s="7">
        <f t="shared" ref="H486:H487" si="842">SUM(F486:G486)</f>
        <v>18</v>
      </c>
      <c r="I486" s="7">
        <v>18</v>
      </c>
      <c r="J486" s="7"/>
      <c r="K486" s="7">
        <f t="shared" ref="K486:K487" si="843">SUM(I486:J486)</f>
        <v>18</v>
      </c>
      <c r="L486" s="7">
        <v>18</v>
      </c>
      <c r="M486" s="7"/>
      <c r="N486" s="7">
        <f t="shared" ref="N486:N487" si="844">SUM(L486:M486)</f>
        <v>18</v>
      </c>
      <c r="O486" s="126"/>
    </row>
    <row r="487" spans="1:15" ht="31.5" outlineLevel="7" x14ac:dyDescent="0.2">
      <c r="A487" s="10" t="s">
        <v>354</v>
      </c>
      <c r="B487" s="10" t="s">
        <v>15</v>
      </c>
      <c r="C487" s="10" t="s">
        <v>102</v>
      </c>
      <c r="D487" s="10" t="s">
        <v>11</v>
      </c>
      <c r="E487" s="15" t="s">
        <v>12</v>
      </c>
      <c r="F487" s="7">
        <v>57.6</v>
      </c>
      <c r="G487" s="7"/>
      <c r="H487" s="7">
        <f t="shared" si="842"/>
        <v>57.6</v>
      </c>
      <c r="I487" s="7">
        <v>57.6</v>
      </c>
      <c r="J487" s="7"/>
      <c r="K487" s="7">
        <f t="shared" si="843"/>
        <v>57.6</v>
      </c>
      <c r="L487" s="7">
        <v>57.6</v>
      </c>
      <c r="M487" s="7"/>
      <c r="N487" s="7">
        <f t="shared" si="844"/>
        <v>57.6</v>
      </c>
      <c r="O487" s="126"/>
    </row>
    <row r="488" spans="1:15" ht="15.75" outlineLevel="7" x14ac:dyDescent="0.2">
      <c r="A488" s="5" t="s">
        <v>354</v>
      </c>
      <c r="B488" s="5" t="s">
        <v>565</v>
      </c>
      <c r="C488" s="10"/>
      <c r="D488" s="10"/>
      <c r="E488" s="11" t="s">
        <v>546</v>
      </c>
      <c r="F488" s="4">
        <f>F489</f>
        <v>777</v>
      </c>
      <c r="G488" s="4">
        <f t="shared" ref="G488:H488" si="845">G489</f>
        <v>0</v>
      </c>
      <c r="H488" s="4">
        <f t="shared" si="845"/>
        <v>777</v>
      </c>
      <c r="I488" s="4">
        <f t="shared" ref="I488:L488" si="846">I489</f>
        <v>670</v>
      </c>
      <c r="J488" s="4">
        <f t="shared" ref="J488" si="847">J489</f>
        <v>0</v>
      </c>
      <c r="K488" s="4">
        <f t="shared" ref="K488" si="848">K489</f>
        <v>670</v>
      </c>
      <c r="L488" s="4">
        <f t="shared" si="846"/>
        <v>670</v>
      </c>
      <c r="M488" s="4">
        <f t="shared" ref="M488" si="849">M489</f>
        <v>0</v>
      </c>
      <c r="N488" s="4">
        <f t="shared" ref="N488" si="850">N489</f>
        <v>670</v>
      </c>
      <c r="O488" s="126"/>
    </row>
    <row r="489" spans="1:15" ht="15.75" outlineLevel="1" x14ac:dyDescent="0.2">
      <c r="A489" s="5" t="s">
        <v>354</v>
      </c>
      <c r="B489" s="5" t="s">
        <v>203</v>
      </c>
      <c r="C489" s="5"/>
      <c r="D489" s="5"/>
      <c r="E489" s="19" t="s">
        <v>204</v>
      </c>
      <c r="F489" s="4">
        <f t="shared" ref="F489:N493" si="851">F490</f>
        <v>777</v>
      </c>
      <c r="G489" s="4">
        <f t="shared" si="851"/>
        <v>0</v>
      </c>
      <c r="H489" s="4">
        <f t="shared" si="851"/>
        <v>777</v>
      </c>
      <c r="I489" s="4">
        <f t="shared" ref="I489:I492" si="852">I490</f>
        <v>670</v>
      </c>
      <c r="J489" s="4">
        <f t="shared" si="851"/>
        <v>0</v>
      </c>
      <c r="K489" s="4">
        <f t="shared" si="851"/>
        <v>670</v>
      </c>
      <c r="L489" s="4">
        <f t="shared" ref="L489:L492" si="853">L490</f>
        <v>670</v>
      </c>
      <c r="M489" s="4">
        <f t="shared" si="851"/>
        <v>0</v>
      </c>
      <c r="N489" s="4">
        <f t="shared" si="851"/>
        <v>670</v>
      </c>
      <c r="O489" s="126"/>
    </row>
    <row r="490" spans="1:15" ht="31.5" outlineLevel="2" x14ac:dyDescent="0.2">
      <c r="A490" s="5" t="s">
        <v>354</v>
      </c>
      <c r="B490" s="5" t="s">
        <v>203</v>
      </c>
      <c r="C490" s="5" t="s">
        <v>170</v>
      </c>
      <c r="D490" s="5"/>
      <c r="E490" s="19" t="s">
        <v>171</v>
      </c>
      <c r="F490" s="4">
        <f t="shared" si="851"/>
        <v>777</v>
      </c>
      <c r="G490" s="4">
        <f t="shared" si="851"/>
        <v>0</v>
      </c>
      <c r="H490" s="4">
        <f t="shared" si="851"/>
        <v>777</v>
      </c>
      <c r="I490" s="4">
        <f t="shared" si="852"/>
        <v>670</v>
      </c>
      <c r="J490" s="4">
        <f t="shared" si="851"/>
        <v>0</v>
      </c>
      <c r="K490" s="4">
        <f t="shared" si="851"/>
        <v>670</v>
      </c>
      <c r="L490" s="4">
        <f t="shared" si="853"/>
        <v>670</v>
      </c>
      <c r="M490" s="4">
        <f t="shared" si="851"/>
        <v>0</v>
      </c>
      <c r="N490" s="4">
        <f t="shared" si="851"/>
        <v>670</v>
      </c>
      <c r="O490" s="126"/>
    </row>
    <row r="491" spans="1:15" ht="47.25" outlineLevel="3" x14ac:dyDescent="0.2">
      <c r="A491" s="5" t="s">
        <v>354</v>
      </c>
      <c r="B491" s="5" t="s">
        <v>203</v>
      </c>
      <c r="C491" s="5" t="s">
        <v>357</v>
      </c>
      <c r="D491" s="5"/>
      <c r="E491" s="19" t="s">
        <v>358</v>
      </c>
      <c r="F491" s="4">
        <f t="shared" si="851"/>
        <v>777</v>
      </c>
      <c r="G491" s="4">
        <f t="shared" si="851"/>
        <v>0</v>
      </c>
      <c r="H491" s="4">
        <f t="shared" si="851"/>
        <v>777</v>
      </c>
      <c r="I491" s="4">
        <f t="shared" si="852"/>
        <v>670</v>
      </c>
      <c r="J491" s="4">
        <f t="shared" si="851"/>
        <v>0</v>
      </c>
      <c r="K491" s="4">
        <f t="shared" si="851"/>
        <v>670</v>
      </c>
      <c r="L491" s="4">
        <f t="shared" si="853"/>
        <v>670</v>
      </c>
      <c r="M491" s="4">
        <f t="shared" si="851"/>
        <v>0</v>
      </c>
      <c r="N491" s="4">
        <f t="shared" si="851"/>
        <v>670</v>
      </c>
      <c r="O491" s="126"/>
    </row>
    <row r="492" spans="1:15" ht="36" customHeight="1" outlineLevel="4" x14ac:dyDescent="0.2">
      <c r="A492" s="5" t="s">
        <v>354</v>
      </c>
      <c r="B492" s="5" t="s">
        <v>203</v>
      </c>
      <c r="C492" s="5" t="s">
        <v>359</v>
      </c>
      <c r="D492" s="5"/>
      <c r="E492" s="19" t="s">
        <v>360</v>
      </c>
      <c r="F492" s="4">
        <f>F493</f>
        <v>777</v>
      </c>
      <c r="G492" s="4">
        <f t="shared" si="851"/>
        <v>0</v>
      </c>
      <c r="H492" s="4">
        <f t="shared" si="851"/>
        <v>777</v>
      </c>
      <c r="I492" s="4">
        <f t="shared" si="852"/>
        <v>670</v>
      </c>
      <c r="J492" s="4">
        <f t="shared" si="851"/>
        <v>0</v>
      </c>
      <c r="K492" s="4">
        <f t="shared" si="851"/>
        <v>670</v>
      </c>
      <c r="L492" s="4">
        <f t="shared" si="853"/>
        <v>670</v>
      </c>
      <c r="M492" s="4">
        <f t="shared" si="851"/>
        <v>0</v>
      </c>
      <c r="N492" s="4">
        <f t="shared" si="851"/>
        <v>670</v>
      </c>
      <c r="O492" s="126"/>
    </row>
    <row r="493" spans="1:15" ht="31.5" outlineLevel="5" x14ac:dyDescent="0.2">
      <c r="A493" s="5" t="s">
        <v>354</v>
      </c>
      <c r="B493" s="5" t="s">
        <v>203</v>
      </c>
      <c r="C493" s="5" t="s">
        <v>361</v>
      </c>
      <c r="D493" s="5"/>
      <c r="E493" s="19" t="s">
        <v>362</v>
      </c>
      <c r="F493" s="4">
        <f>F494</f>
        <v>777</v>
      </c>
      <c r="G493" s="4">
        <f t="shared" si="851"/>
        <v>0</v>
      </c>
      <c r="H493" s="4">
        <f t="shared" si="851"/>
        <v>777</v>
      </c>
      <c r="I493" s="4">
        <f t="shared" ref="I493" si="854">I494</f>
        <v>670</v>
      </c>
      <c r="J493" s="4">
        <f t="shared" si="851"/>
        <v>0</v>
      </c>
      <c r="K493" s="4">
        <f t="shared" si="851"/>
        <v>670</v>
      </c>
      <c r="L493" s="4">
        <f t="shared" ref="L493" si="855">L494</f>
        <v>670</v>
      </c>
      <c r="M493" s="4">
        <f t="shared" si="851"/>
        <v>0</v>
      </c>
      <c r="N493" s="4">
        <f t="shared" si="851"/>
        <v>670</v>
      </c>
      <c r="O493" s="126"/>
    </row>
    <row r="494" spans="1:15" ht="31.5" outlineLevel="7" x14ac:dyDescent="0.2">
      <c r="A494" s="10" t="s">
        <v>354</v>
      </c>
      <c r="B494" s="10" t="s">
        <v>203</v>
      </c>
      <c r="C494" s="10" t="s">
        <v>361</v>
      </c>
      <c r="D494" s="10" t="s">
        <v>11</v>
      </c>
      <c r="E494" s="15" t="s">
        <v>12</v>
      </c>
      <c r="F494" s="7">
        <v>777</v>
      </c>
      <c r="G494" s="7"/>
      <c r="H494" s="7">
        <f>SUM(F494:G494)</f>
        <v>777</v>
      </c>
      <c r="I494" s="7">
        <v>670</v>
      </c>
      <c r="J494" s="7"/>
      <c r="K494" s="7">
        <f>SUM(I494:J494)</f>
        <v>670</v>
      </c>
      <c r="L494" s="7">
        <v>670</v>
      </c>
      <c r="M494" s="7"/>
      <c r="N494" s="7">
        <f>SUM(L494:M494)</f>
        <v>670</v>
      </c>
      <c r="O494" s="126"/>
    </row>
    <row r="495" spans="1:15" ht="15.75" outlineLevel="7" x14ac:dyDescent="0.2">
      <c r="A495" s="5" t="s">
        <v>354</v>
      </c>
      <c r="B495" s="5" t="s">
        <v>560</v>
      </c>
      <c r="C495" s="10"/>
      <c r="D495" s="10"/>
      <c r="E495" s="11" t="s">
        <v>544</v>
      </c>
      <c r="F495" s="4">
        <f>F496</f>
        <v>21</v>
      </c>
      <c r="G495" s="4">
        <f t="shared" ref="G495:H495" si="856">G496</f>
        <v>0</v>
      </c>
      <c r="H495" s="4">
        <f t="shared" si="856"/>
        <v>21</v>
      </c>
      <c r="I495" s="4">
        <f t="shared" ref="I495:L495" si="857">I496</f>
        <v>0</v>
      </c>
      <c r="J495" s="4">
        <f t="shared" ref="J495" si="858">J496</f>
        <v>0</v>
      </c>
      <c r="K495" s="4"/>
      <c r="L495" s="4">
        <f t="shared" si="857"/>
        <v>0</v>
      </c>
      <c r="M495" s="4">
        <f t="shared" ref="M495" si="859">M496</f>
        <v>0</v>
      </c>
      <c r="N495" s="4"/>
      <c r="O495" s="126"/>
    </row>
    <row r="496" spans="1:15" ht="31.5" outlineLevel="1" x14ac:dyDescent="0.2">
      <c r="A496" s="5" t="s">
        <v>354</v>
      </c>
      <c r="B496" s="5" t="s">
        <v>21</v>
      </c>
      <c r="C496" s="5"/>
      <c r="D496" s="5"/>
      <c r="E496" s="19" t="s">
        <v>22</v>
      </c>
      <c r="F496" s="4">
        <f t="shared" ref="F496:M500" si="860">F497</f>
        <v>21</v>
      </c>
      <c r="G496" s="4">
        <f t="shared" si="860"/>
        <v>0</v>
      </c>
      <c r="H496" s="4">
        <f t="shared" si="860"/>
        <v>21</v>
      </c>
      <c r="I496" s="4">
        <f t="shared" ref="I496:I499" si="861">I497</f>
        <v>0</v>
      </c>
      <c r="J496" s="4">
        <f t="shared" si="860"/>
        <v>0</v>
      </c>
      <c r="K496" s="4"/>
      <c r="L496" s="4">
        <f t="shared" ref="L496:L499" si="862">L497</f>
        <v>0</v>
      </c>
      <c r="M496" s="4">
        <f t="shared" si="860"/>
        <v>0</v>
      </c>
      <c r="N496" s="4"/>
      <c r="O496" s="126"/>
    </row>
    <row r="497" spans="1:15" ht="31.5" outlineLevel="2" x14ac:dyDescent="0.2">
      <c r="A497" s="5" t="s">
        <v>354</v>
      </c>
      <c r="B497" s="5" t="s">
        <v>21</v>
      </c>
      <c r="C497" s="5" t="s">
        <v>52</v>
      </c>
      <c r="D497" s="5"/>
      <c r="E497" s="19" t="s">
        <v>53</v>
      </c>
      <c r="F497" s="4">
        <f t="shared" si="860"/>
        <v>21</v>
      </c>
      <c r="G497" s="4">
        <f t="shared" si="860"/>
        <v>0</v>
      </c>
      <c r="H497" s="4">
        <f t="shared" si="860"/>
        <v>21</v>
      </c>
      <c r="I497" s="4">
        <f t="shared" si="861"/>
        <v>0</v>
      </c>
      <c r="J497" s="4">
        <f t="shared" si="860"/>
        <v>0</v>
      </c>
      <c r="K497" s="4"/>
      <c r="L497" s="4">
        <f t="shared" si="862"/>
        <v>0</v>
      </c>
      <c r="M497" s="4">
        <f t="shared" si="860"/>
        <v>0</v>
      </c>
      <c r="N497" s="4"/>
      <c r="O497" s="126"/>
    </row>
    <row r="498" spans="1:15" ht="31.5" outlineLevel="3" x14ac:dyDescent="0.2">
      <c r="A498" s="5" t="s">
        <v>354</v>
      </c>
      <c r="B498" s="5" t="s">
        <v>21</v>
      </c>
      <c r="C498" s="5" t="s">
        <v>98</v>
      </c>
      <c r="D498" s="5"/>
      <c r="E498" s="19" t="s">
        <v>99</v>
      </c>
      <c r="F498" s="4">
        <f t="shared" si="860"/>
        <v>21</v>
      </c>
      <c r="G498" s="4">
        <f t="shared" si="860"/>
        <v>0</v>
      </c>
      <c r="H498" s="4">
        <f t="shared" si="860"/>
        <v>21</v>
      </c>
      <c r="I498" s="4">
        <f t="shared" si="861"/>
        <v>0</v>
      </c>
      <c r="J498" s="4">
        <f t="shared" si="860"/>
        <v>0</v>
      </c>
      <c r="K498" s="4"/>
      <c r="L498" s="4">
        <f t="shared" si="862"/>
        <v>0</v>
      </c>
      <c r="M498" s="4">
        <f t="shared" si="860"/>
        <v>0</v>
      </c>
      <c r="N498" s="4"/>
      <c r="O498" s="126"/>
    </row>
    <row r="499" spans="1:15" ht="47.25" outlineLevel="4" x14ac:dyDescent="0.2">
      <c r="A499" s="5" t="s">
        <v>354</v>
      </c>
      <c r="B499" s="5" t="s">
        <v>21</v>
      </c>
      <c r="C499" s="5" t="s">
        <v>100</v>
      </c>
      <c r="D499" s="5"/>
      <c r="E499" s="19" t="s">
        <v>101</v>
      </c>
      <c r="F499" s="4">
        <f t="shared" si="860"/>
        <v>21</v>
      </c>
      <c r="G499" s="4">
        <f t="shared" si="860"/>
        <v>0</v>
      </c>
      <c r="H499" s="4">
        <f t="shared" si="860"/>
        <v>21</v>
      </c>
      <c r="I499" s="4">
        <f t="shared" si="861"/>
        <v>0</v>
      </c>
      <c r="J499" s="4">
        <f t="shared" si="860"/>
        <v>0</v>
      </c>
      <c r="K499" s="4"/>
      <c r="L499" s="4">
        <f t="shared" si="862"/>
        <v>0</v>
      </c>
      <c r="M499" s="4">
        <f t="shared" si="860"/>
        <v>0</v>
      </c>
      <c r="N499" s="4"/>
      <c r="O499" s="126"/>
    </row>
    <row r="500" spans="1:15" ht="15.75" outlineLevel="5" x14ac:dyDescent="0.2">
      <c r="A500" s="5" t="s">
        <v>354</v>
      </c>
      <c r="B500" s="5" t="s">
        <v>21</v>
      </c>
      <c r="C500" s="5" t="s">
        <v>102</v>
      </c>
      <c r="D500" s="5"/>
      <c r="E500" s="19" t="s">
        <v>103</v>
      </c>
      <c r="F500" s="4">
        <f>F501</f>
        <v>21</v>
      </c>
      <c r="G500" s="4">
        <f t="shared" si="860"/>
        <v>0</v>
      </c>
      <c r="H500" s="4">
        <f t="shared" si="860"/>
        <v>21</v>
      </c>
      <c r="I500" s="4">
        <f t="shared" ref="I500:L500" si="863">I501</f>
        <v>0</v>
      </c>
      <c r="J500" s="4">
        <f t="shared" si="860"/>
        <v>0</v>
      </c>
      <c r="K500" s="4"/>
      <c r="L500" s="4">
        <f t="shared" si="863"/>
        <v>0</v>
      </c>
      <c r="M500" s="4">
        <f t="shared" si="860"/>
        <v>0</v>
      </c>
      <c r="N500" s="4"/>
      <c r="O500" s="126"/>
    </row>
    <row r="501" spans="1:15" ht="31.5" outlineLevel="7" x14ac:dyDescent="0.2">
      <c r="A501" s="10" t="s">
        <v>354</v>
      </c>
      <c r="B501" s="10" t="s">
        <v>21</v>
      </c>
      <c r="C501" s="10" t="s">
        <v>102</v>
      </c>
      <c r="D501" s="10" t="s">
        <v>11</v>
      </c>
      <c r="E501" s="15" t="s">
        <v>12</v>
      </c>
      <c r="F501" s="7">
        <v>21</v>
      </c>
      <c r="G501" s="7"/>
      <c r="H501" s="7">
        <f>SUM(F501:G501)</f>
        <v>21</v>
      </c>
      <c r="I501" s="7"/>
      <c r="J501" s="7"/>
      <c r="K501" s="7"/>
      <c r="L501" s="7"/>
      <c r="M501" s="7"/>
      <c r="N501" s="7"/>
      <c r="O501" s="126"/>
    </row>
    <row r="502" spans="1:15" ht="15.75" outlineLevel="7" x14ac:dyDescent="0.2">
      <c r="A502" s="10"/>
      <c r="B502" s="10"/>
      <c r="C502" s="10"/>
      <c r="D502" s="10"/>
      <c r="E502" s="15"/>
      <c r="F502" s="7"/>
      <c r="G502" s="7"/>
      <c r="H502" s="7"/>
      <c r="I502" s="7"/>
      <c r="J502" s="7"/>
      <c r="K502" s="7"/>
      <c r="L502" s="7"/>
      <c r="M502" s="7"/>
      <c r="N502" s="7"/>
      <c r="O502" s="126"/>
    </row>
    <row r="503" spans="1:15" ht="31.5" x14ac:dyDescent="0.2">
      <c r="A503" s="5" t="s">
        <v>363</v>
      </c>
      <c r="B503" s="5"/>
      <c r="C503" s="5"/>
      <c r="D503" s="5"/>
      <c r="E503" s="19" t="s">
        <v>364</v>
      </c>
      <c r="F503" s="4">
        <f>F504+F535+F542</f>
        <v>64368</v>
      </c>
      <c r="G503" s="4">
        <f t="shared" ref="G503:H503" si="864">G504+G535+G542</f>
        <v>-9002.3207199999997</v>
      </c>
      <c r="H503" s="4">
        <f t="shared" si="864"/>
        <v>55365.679280000004</v>
      </c>
      <c r="I503" s="4">
        <f t="shared" ref="I503:L503" si="865">I504+I535+I542</f>
        <v>27241.8</v>
      </c>
      <c r="J503" s="4">
        <f t="shared" ref="J503" si="866">J504+J535+J542</f>
        <v>0</v>
      </c>
      <c r="K503" s="4">
        <f t="shared" ref="K503" si="867">K504+K535+K542</f>
        <v>27241.8</v>
      </c>
      <c r="L503" s="4">
        <f t="shared" si="865"/>
        <v>26251.1</v>
      </c>
      <c r="M503" s="4">
        <f t="shared" ref="M503" si="868">M504+M535+M542</f>
        <v>0</v>
      </c>
      <c r="N503" s="4">
        <f t="shared" ref="N503" si="869">N504+N535+N542</f>
        <v>26251.1</v>
      </c>
      <c r="O503" s="126"/>
    </row>
    <row r="504" spans="1:15" ht="15.75" x14ac:dyDescent="0.2">
      <c r="A504" s="5" t="s">
        <v>363</v>
      </c>
      <c r="B504" s="5" t="s">
        <v>559</v>
      </c>
      <c r="C504" s="5"/>
      <c r="D504" s="5"/>
      <c r="E504" s="11" t="s">
        <v>543</v>
      </c>
      <c r="F504" s="4">
        <f>F505+F513</f>
        <v>63336</v>
      </c>
      <c r="G504" s="4">
        <f t="shared" ref="G504:H504" si="870">G505+G513</f>
        <v>-9002.3207199999997</v>
      </c>
      <c r="H504" s="4">
        <f t="shared" si="870"/>
        <v>54333.679280000004</v>
      </c>
      <c r="I504" s="4">
        <f t="shared" ref="I504:L504" si="871">I505+I513</f>
        <v>26241.8</v>
      </c>
      <c r="J504" s="4">
        <f t="shared" ref="J504" si="872">J505+J513</f>
        <v>0</v>
      </c>
      <c r="K504" s="4">
        <f t="shared" ref="K504" si="873">K505+K513</f>
        <v>26241.8</v>
      </c>
      <c r="L504" s="4">
        <f t="shared" si="871"/>
        <v>25251.1</v>
      </c>
      <c r="M504" s="4">
        <f t="shared" ref="M504" si="874">M505+M513</f>
        <v>0</v>
      </c>
      <c r="N504" s="4">
        <f t="shared" ref="N504" si="875">N505+N513</f>
        <v>25251.1</v>
      </c>
      <c r="O504" s="126"/>
    </row>
    <row r="505" spans="1:15" ht="47.25" outlineLevel="1" x14ac:dyDescent="0.2">
      <c r="A505" s="5" t="s">
        <v>363</v>
      </c>
      <c r="B505" s="5" t="s">
        <v>40</v>
      </c>
      <c r="C505" s="5"/>
      <c r="D505" s="5"/>
      <c r="E505" s="19" t="s">
        <v>41</v>
      </c>
      <c r="F505" s="4">
        <f t="shared" ref="F505:N508" si="876">F506</f>
        <v>21752.700000000004</v>
      </c>
      <c r="G505" s="4">
        <f t="shared" si="876"/>
        <v>0</v>
      </c>
      <c r="H505" s="4">
        <f t="shared" si="876"/>
        <v>21752.700000000004</v>
      </c>
      <c r="I505" s="4">
        <f t="shared" ref="I505:I508" si="877">I506</f>
        <v>19148</v>
      </c>
      <c r="J505" s="4">
        <f t="shared" si="876"/>
        <v>0</v>
      </c>
      <c r="K505" s="4">
        <f t="shared" si="876"/>
        <v>19148</v>
      </c>
      <c r="L505" s="4">
        <f t="shared" ref="L505:L508" si="878">L506</f>
        <v>18157.3</v>
      </c>
      <c r="M505" s="4">
        <f t="shared" si="876"/>
        <v>0</v>
      </c>
      <c r="N505" s="4">
        <f t="shared" si="876"/>
        <v>18157.3</v>
      </c>
      <c r="O505" s="126"/>
    </row>
    <row r="506" spans="1:15" ht="31.5" outlineLevel="2" x14ac:dyDescent="0.2">
      <c r="A506" s="5" t="s">
        <v>363</v>
      </c>
      <c r="B506" s="5" t="s">
        <v>40</v>
      </c>
      <c r="C506" s="5" t="s">
        <v>158</v>
      </c>
      <c r="D506" s="5"/>
      <c r="E506" s="19" t="s">
        <v>159</v>
      </c>
      <c r="F506" s="4">
        <f t="shared" si="876"/>
        <v>21752.700000000004</v>
      </c>
      <c r="G506" s="4">
        <f t="shared" si="876"/>
        <v>0</v>
      </c>
      <c r="H506" s="4">
        <f t="shared" si="876"/>
        <v>21752.700000000004</v>
      </c>
      <c r="I506" s="4">
        <f t="shared" si="877"/>
        <v>19148</v>
      </c>
      <c r="J506" s="4">
        <f t="shared" si="876"/>
        <v>0</v>
      </c>
      <c r="K506" s="4">
        <f t="shared" si="876"/>
        <v>19148</v>
      </c>
      <c r="L506" s="4">
        <f t="shared" si="878"/>
        <v>18157.3</v>
      </c>
      <c r="M506" s="4">
        <f t="shared" si="876"/>
        <v>0</v>
      </c>
      <c r="N506" s="4">
        <f t="shared" si="876"/>
        <v>18157.3</v>
      </c>
      <c r="O506" s="126"/>
    </row>
    <row r="507" spans="1:15" ht="31.5" outlineLevel="3" x14ac:dyDescent="0.2">
      <c r="A507" s="5" t="s">
        <v>363</v>
      </c>
      <c r="B507" s="5" t="s">
        <v>40</v>
      </c>
      <c r="C507" s="5" t="s">
        <v>365</v>
      </c>
      <c r="D507" s="5"/>
      <c r="E507" s="19" t="s">
        <v>366</v>
      </c>
      <c r="F507" s="4">
        <f t="shared" si="876"/>
        <v>21752.700000000004</v>
      </c>
      <c r="G507" s="4">
        <f t="shared" si="876"/>
        <v>0</v>
      </c>
      <c r="H507" s="4">
        <f t="shared" si="876"/>
        <v>21752.700000000004</v>
      </c>
      <c r="I507" s="4">
        <f t="shared" si="877"/>
        <v>19148</v>
      </c>
      <c r="J507" s="4">
        <f t="shared" si="876"/>
        <v>0</v>
      </c>
      <c r="K507" s="4">
        <f t="shared" si="876"/>
        <v>19148</v>
      </c>
      <c r="L507" s="4">
        <f t="shared" si="878"/>
        <v>18157.3</v>
      </c>
      <c r="M507" s="4">
        <f t="shared" si="876"/>
        <v>0</v>
      </c>
      <c r="N507" s="4">
        <f t="shared" si="876"/>
        <v>18157.3</v>
      </c>
      <c r="O507" s="126"/>
    </row>
    <row r="508" spans="1:15" ht="31.5" outlineLevel="4" x14ac:dyDescent="0.2">
      <c r="A508" s="5" t="s">
        <v>363</v>
      </c>
      <c r="B508" s="5" t="s">
        <v>40</v>
      </c>
      <c r="C508" s="5" t="s">
        <v>367</v>
      </c>
      <c r="D508" s="5"/>
      <c r="E508" s="19" t="s">
        <v>57</v>
      </c>
      <c r="F508" s="4">
        <f t="shared" si="876"/>
        <v>21752.700000000004</v>
      </c>
      <c r="G508" s="4">
        <f t="shared" si="876"/>
        <v>0</v>
      </c>
      <c r="H508" s="4">
        <f t="shared" si="876"/>
        <v>21752.700000000004</v>
      </c>
      <c r="I508" s="4">
        <f t="shared" si="877"/>
        <v>19148</v>
      </c>
      <c r="J508" s="4">
        <f t="shared" si="876"/>
        <v>0</v>
      </c>
      <c r="K508" s="4">
        <f t="shared" si="876"/>
        <v>19148</v>
      </c>
      <c r="L508" s="4">
        <f t="shared" si="878"/>
        <v>18157.3</v>
      </c>
      <c r="M508" s="4">
        <f t="shared" si="876"/>
        <v>0</v>
      </c>
      <c r="N508" s="4">
        <f t="shared" si="876"/>
        <v>18157.3</v>
      </c>
      <c r="O508" s="126"/>
    </row>
    <row r="509" spans="1:15" ht="15.75" outlineLevel="5" x14ac:dyDescent="0.2">
      <c r="A509" s="5" t="s">
        <v>363</v>
      </c>
      <c r="B509" s="5" t="s">
        <v>40</v>
      </c>
      <c r="C509" s="5" t="s">
        <v>368</v>
      </c>
      <c r="D509" s="5"/>
      <c r="E509" s="19" t="s">
        <v>59</v>
      </c>
      <c r="F509" s="4">
        <f>F510+F511+F512</f>
        <v>21752.700000000004</v>
      </c>
      <c r="G509" s="4">
        <f t="shared" ref="G509:H509" si="879">G510+G511+G512</f>
        <v>0</v>
      </c>
      <c r="H509" s="4">
        <f t="shared" si="879"/>
        <v>21752.700000000004</v>
      </c>
      <c r="I509" s="4">
        <f t="shared" ref="I509:L509" si="880">I510+I511+I512</f>
        <v>19148</v>
      </c>
      <c r="J509" s="4">
        <f t="shared" ref="J509" si="881">J510+J511+J512</f>
        <v>0</v>
      </c>
      <c r="K509" s="4">
        <f t="shared" ref="K509" si="882">K510+K511+K512</f>
        <v>19148</v>
      </c>
      <c r="L509" s="4">
        <f t="shared" si="880"/>
        <v>18157.3</v>
      </c>
      <c r="M509" s="4">
        <f t="shared" ref="M509" si="883">M510+M511+M512</f>
        <v>0</v>
      </c>
      <c r="N509" s="4">
        <f t="shared" ref="N509" si="884">N510+N511+N512</f>
        <v>18157.3</v>
      </c>
      <c r="O509" s="126"/>
    </row>
    <row r="510" spans="1:15" ht="47.25" outlineLevel="7" x14ac:dyDescent="0.2">
      <c r="A510" s="10" t="s">
        <v>363</v>
      </c>
      <c r="B510" s="10" t="s">
        <v>40</v>
      </c>
      <c r="C510" s="10" t="s">
        <v>368</v>
      </c>
      <c r="D510" s="10" t="s">
        <v>8</v>
      </c>
      <c r="E510" s="15" t="s">
        <v>9</v>
      </c>
      <c r="F510" s="7">
        <v>21190.400000000001</v>
      </c>
      <c r="G510" s="7"/>
      <c r="H510" s="7">
        <f t="shared" ref="H510:H512" si="885">SUM(F510:G510)</f>
        <v>21190.400000000001</v>
      </c>
      <c r="I510" s="7">
        <v>18642.900000000001</v>
      </c>
      <c r="J510" s="7"/>
      <c r="K510" s="7">
        <f t="shared" ref="K510:K511" si="886">SUM(I510:J510)</f>
        <v>18642.900000000001</v>
      </c>
      <c r="L510" s="7">
        <v>17652.2</v>
      </c>
      <c r="M510" s="7"/>
      <c r="N510" s="7">
        <f t="shared" ref="N510:N511" si="887">SUM(L510:M510)</f>
        <v>17652.2</v>
      </c>
      <c r="O510" s="126"/>
    </row>
    <row r="511" spans="1:15" ht="31.5" outlineLevel="7" x14ac:dyDescent="0.2">
      <c r="A511" s="10" t="s">
        <v>363</v>
      </c>
      <c r="B511" s="10" t="s">
        <v>40</v>
      </c>
      <c r="C511" s="10" t="s">
        <v>368</v>
      </c>
      <c r="D511" s="10" t="s">
        <v>11</v>
      </c>
      <c r="E511" s="15" t="s">
        <v>12</v>
      </c>
      <c r="F511" s="7">
        <v>561.9</v>
      </c>
      <c r="G511" s="7"/>
      <c r="H511" s="7">
        <f t="shared" si="885"/>
        <v>561.9</v>
      </c>
      <c r="I511" s="7">
        <f>504.7+0.4</f>
        <v>505.09999999999997</v>
      </c>
      <c r="J511" s="7"/>
      <c r="K511" s="7">
        <f t="shared" si="886"/>
        <v>505.09999999999997</v>
      </c>
      <c r="L511" s="7">
        <f>504.7+0.4</f>
        <v>505.09999999999997</v>
      </c>
      <c r="M511" s="7"/>
      <c r="N511" s="7">
        <f t="shared" si="887"/>
        <v>505.09999999999997</v>
      </c>
      <c r="O511" s="126"/>
    </row>
    <row r="512" spans="1:15" ht="15.75" outlineLevel="7" x14ac:dyDescent="0.2">
      <c r="A512" s="10" t="s">
        <v>363</v>
      </c>
      <c r="B512" s="10" t="s">
        <v>40</v>
      </c>
      <c r="C512" s="10" t="s">
        <v>368</v>
      </c>
      <c r="D512" s="10" t="s">
        <v>27</v>
      </c>
      <c r="E512" s="15" t="s">
        <v>28</v>
      </c>
      <c r="F512" s="7">
        <v>0.4</v>
      </c>
      <c r="G512" s="7"/>
      <c r="H512" s="7">
        <f t="shared" si="885"/>
        <v>0.4</v>
      </c>
      <c r="I512" s="7"/>
      <c r="J512" s="7"/>
      <c r="K512" s="7"/>
      <c r="L512" s="7"/>
      <c r="M512" s="7"/>
      <c r="N512" s="7"/>
      <c r="O512" s="126"/>
    </row>
    <row r="513" spans="1:15" ht="15.75" outlineLevel="1" x14ac:dyDescent="0.2">
      <c r="A513" s="5" t="s">
        <v>363</v>
      </c>
      <c r="B513" s="5" t="s">
        <v>15</v>
      </c>
      <c r="C513" s="5"/>
      <c r="D513" s="5"/>
      <c r="E513" s="19" t="s">
        <v>16</v>
      </c>
      <c r="F513" s="4">
        <f>F514+F530</f>
        <v>41583.299999999996</v>
      </c>
      <c r="G513" s="4">
        <f t="shared" ref="G513:H513" si="888">G514+G530</f>
        <v>-9002.3207199999997</v>
      </c>
      <c r="H513" s="4">
        <f t="shared" si="888"/>
        <v>32580.97928</v>
      </c>
      <c r="I513" s="4">
        <f t="shared" ref="I513:L513" si="889">I514+I530</f>
        <v>7093.8</v>
      </c>
      <c r="J513" s="4">
        <f t="shared" ref="J513" si="890">J514+J530</f>
        <v>0</v>
      </c>
      <c r="K513" s="4">
        <f t="shared" ref="K513" si="891">K514+K530</f>
        <v>7093.8</v>
      </c>
      <c r="L513" s="4">
        <f t="shared" si="889"/>
        <v>7093.8</v>
      </c>
      <c r="M513" s="4">
        <f t="shared" ref="M513" si="892">M514+M530</f>
        <v>0</v>
      </c>
      <c r="N513" s="4">
        <f t="shared" ref="N513" si="893">N514+N530</f>
        <v>7093.8</v>
      </c>
      <c r="O513" s="126"/>
    </row>
    <row r="514" spans="1:15" ht="31.5" outlineLevel="2" x14ac:dyDescent="0.2">
      <c r="A514" s="5" t="s">
        <v>363</v>
      </c>
      <c r="B514" s="5" t="s">
        <v>15</v>
      </c>
      <c r="C514" s="5" t="s">
        <v>158</v>
      </c>
      <c r="D514" s="5"/>
      <c r="E514" s="19" t="s">
        <v>159</v>
      </c>
      <c r="F514" s="4">
        <f>F515+F526</f>
        <v>41484.499999999993</v>
      </c>
      <c r="G514" s="4">
        <f t="shared" ref="G514:H514" si="894">G515+G526</f>
        <v>-9002.3207199999997</v>
      </c>
      <c r="H514" s="4">
        <f t="shared" si="894"/>
        <v>32482.17928</v>
      </c>
      <c r="I514" s="4">
        <f t="shared" ref="I514:L514" si="895">I515+I526</f>
        <v>6995</v>
      </c>
      <c r="J514" s="4">
        <f t="shared" ref="J514" si="896">J515+J526</f>
        <v>0</v>
      </c>
      <c r="K514" s="4">
        <f t="shared" ref="K514" si="897">K515+K526</f>
        <v>6995</v>
      </c>
      <c r="L514" s="4">
        <f t="shared" si="895"/>
        <v>6995</v>
      </c>
      <c r="M514" s="4">
        <f t="shared" ref="M514" si="898">M515+M526</f>
        <v>0</v>
      </c>
      <c r="N514" s="4">
        <f t="shared" ref="N514" si="899">N515+N526</f>
        <v>6995</v>
      </c>
      <c r="O514" s="126"/>
    </row>
    <row r="515" spans="1:15" ht="47.25" outlineLevel="3" x14ac:dyDescent="0.2">
      <c r="A515" s="5" t="s">
        <v>363</v>
      </c>
      <c r="B515" s="5" t="s">
        <v>15</v>
      </c>
      <c r="C515" s="5" t="s">
        <v>369</v>
      </c>
      <c r="D515" s="5"/>
      <c r="E515" s="19" t="s">
        <v>370</v>
      </c>
      <c r="F515" s="4">
        <f>F516+F519</f>
        <v>35274.299999999996</v>
      </c>
      <c r="G515" s="4">
        <f t="shared" ref="G515:H515" si="900">G516+G519</f>
        <v>-9002.3207199999997</v>
      </c>
      <c r="H515" s="4">
        <f t="shared" si="900"/>
        <v>26271.97928</v>
      </c>
      <c r="I515" s="4">
        <f t="shared" ref="I515:L515" si="901">I516+I519</f>
        <v>1395</v>
      </c>
      <c r="J515" s="4">
        <f t="shared" ref="J515" si="902">J516+J519</f>
        <v>0</v>
      </c>
      <c r="K515" s="4">
        <f t="shared" ref="K515" si="903">K516+K519</f>
        <v>1395</v>
      </c>
      <c r="L515" s="4">
        <f t="shared" si="901"/>
        <v>1395</v>
      </c>
      <c r="M515" s="4">
        <f t="shared" ref="M515" si="904">M516+M519</f>
        <v>0</v>
      </c>
      <c r="N515" s="4">
        <f t="shared" ref="N515" si="905">N516+N519</f>
        <v>1395</v>
      </c>
      <c r="O515" s="126"/>
    </row>
    <row r="516" spans="1:15" ht="31.5" outlineLevel="4" x14ac:dyDescent="0.2">
      <c r="A516" s="5" t="s">
        <v>363</v>
      </c>
      <c r="B516" s="5" t="s">
        <v>15</v>
      </c>
      <c r="C516" s="5" t="s">
        <v>371</v>
      </c>
      <c r="D516" s="5"/>
      <c r="E516" s="19" t="s">
        <v>372</v>
      </c>
      <c r="F516" s="4">
        <f t="shared" ref="F516:N517" si="906">F517</f>
        <v>917.2</v>
      </c>
      <c r="G516" s="4">
        <f t="shared" si="906"/>
        <v>0</v>
      </c>
      <c r="H516" s="4">
        <f t="shared" si="906"/>
        <v>917.2</v>
      </c>
      <c r="I516" s="4">
        <f t="shared" ref="I516:I517" si="907">I517</f>
        <v>825</v>
      </c>
      <c r="J516" s="4">
        <f t="shared" si="906"/>
        <v>0</v>
      </c>
      <c r="K516" s="4">
        <f t="shared" si="906"/>
        <v>825</v>
      </c>
      <c r="L516" s="4">
        <f t="shared" ref="L516:L517" si="908">L517</f>
        <v>825</v>
      </c>
      <c r="M516" s="4">
        <f t="shared" si="906"/>
        <v>0</v>
      </c>
      <c r="N516" s="4">
        <f t="shared" si="906"/>
        <v>825</v>
      </c>
      <c r="O516" s="126"/>
    </row>
    <row r="517" spans="1:15" ht="15.75" outlineLevel="5" x14ac:dyDescent="0.2">
      <c r="A517" s="5" t="s">
        <v>363</v>
      </c>
      <c r="B517" s="5" t="s">
        <v>15</v>
      </c>
      <c r="C517" s="5" t="s">
        <v>373</v>
      </c>
      <c r="D517" s="5"/>
      <c r="E517" s="19" t="s">
        <v>374</v>
      </c>
      <c r="F517" s="4">
        <f t="shared" si="906"/>
        <v>917.2</v>
      </c>
      <c r="G517" s="4">
        <f t="shared" si="906"/>
        <v>0</v>
      </c>
      <c r="H517" s="4">
        <f t="shared" si="906"/>
        <v>917.2</v>
      </c>
      <c r="I517" s="4">
        <f t="shared" si="907"/>
        <v>825</v>
      </c>
      <c r="J517" s="4">
        <f t="shared" si="906"/>
        <v>0</v>
      </c>
      <c r="K517" s="4">
        <f t="shared" si="906"/>
        <v>825</v>
      </c>
      <c r="L517" s="4">
        <f t="shared" si="908"/>
        <v>825</v>
      </c>
      <c r="M517" s="4">
        <f t="shared" si="906"/>
        <v>0</v>
      </c>
      <c r="N517" s="4">
        <f t="shared" si="906"/>
        <v>825</v>
      </c>
      <c r="O517" s="126"/>
    </row>
    <row r="518" spans="1:15" ht="31.5" outlineLevel="7" x14ac:dyDescent="0.2">
      <c r="A518" s="10" t="s">
        <v>363</v>
      </c>
      <c r="B518" s="10" t="s">
        <v>15</v>
      </c>
      <c r="C518" s="10" t="s">
        <v>373</v>
      </c>
      <c r="D518" s="10" t="s">
        <v>11</v>
      </c>
      <c r="E518" s="15" t="s">
        <v>12</v>
      </c>
      <c r="F518" s="7">
        <v>917.2</v>
      </c>
      <c r="G518" s="7"/>
      <c r="H518" s="7">
        <f t="shared" ref="H518" si="909">SUM(F518:G518)</f>
        <v>917.2</v>
      </c>
      <c r="I518" s="7">
        <v>825</v>
      </c>
      <c r="J518" s="7"/>
      <c r="K518" s="7">
        <f t="shared" ref="K518" si="910">SUM(I518:J518)</f>
        <v>825</v>
      </c>
      <c r="L518" s="7">
        <v>825</v>
      </c>
      <c r="M518" s="7"/>
      <c r="N518" s="7">
        <f t="shared" ref="N518" si="911">SUM(L518:M518)</f>
        <v>825</v>
      </c>
      <c r="O518" s="126"/>
    </row>
    <row r="519" spans="1:15" ht="31.5" outlineLevel="4" x14ac:dyDescent="0.2">
      <c r="A519" s="5" t="s">
        <v>363</v>
      </c>
      <c r="B519" s="5" t="s">
        <v>15</v>
      </c>
      <c r="C519" s="5" t="s">
        <v>375</v>
      </c>
      <c r="D519" s="5"/>
      <c r="E519" s="19" t="s">
        <v>376</v>
      </c>
      <c r="F519" s="4">
        <f>F520+F522+F524</f>
        <v>34357.1</v>
      </c>
      <c r="G519" s="4">
        <f t="shared" ref="G519:H519" si="912">G520+G522+G524</f>
        <v>-9002.3207199999997</v>
      </c>
      <c r="H519" s="4">
        <f t="shared" si="912"/>
        <v>25354.779279999999</v>
      </c>
      <c r="I519" s="4">
        <f t="shared" ref="I519:L519" si="913">I520+I522+I524</f>
        <v>570</v>
      </c>
      <c r="J519" s="4">
        <f t="shared" ref="J519" si="914">J520+J522+J524</f>
        <v>0</v>
      </c>
      <c r="K519" s="4">
        <f t="shared" ref="K519" si="915">K520+K522+K524</f>
        <v>570</v>
      </c>
      <c r="L519" s="4">
        <f t="shared" si="913"/>
        <v>570</v>
      </c>
      <c r="M519" s="4">
        <f t="shared" ref="M519" si="916">M520+M522+M524</f>
        <v>0</v>
      </c>
      <c r="N519" s="4">
        <f t="shared" ref="N519" si="917">N520+N522+N524</f>
        <v>570</v>
      </c>
      <c r="O519" s="126"/>
    </row>
    <row r="520" spans="1:15" ht="15.75" outlineLevel="5" x14ac:dyDescent="0.2">
      <c r="A520" s="5" t="s">
        <v>363</v>
      </c>
      <c r="B520" s="5" t="s">
        <v>15</v>
      </c>
      <c r="C520" s="5" t="s">
        <v>377</v>
      </c>
      <c r="D520" s="5"/>
      <c r="E520" s="19" t="s">
        <v>378</v>
      </c>
      <c r="F520" s="4">
        <f>F521</f>
        <v>570</v>
      </c>
      <c r="G520" s="4">
        <f t="shared" ref="G520:H520" si="918">G521</f>
        <v>0</v>
      </c>
      <c r="H520" s="4">
        <f t="shared" si="918"/>
        <v>570</v>
      </c>
      <c r="I520" s="4">
        <f t="shared" ref="I520" si="919">I521</f>
        <v>570</v>
      </c>
      <c r="J520" s="4">
        <f t="shared" ref="J520" si="920">J521</f>
        <v>0</v>
      </c>
      <c r="K520" s="4">
        <f t="shared" ref="K520" si="921">K521</f>
        <v>570</v>
      </c>
      <c r="L520" s="4">
        <f t="shared" ref="L520" si="922">L521</f>
        <v>570</v>
      </c>
      <c r="M520" s="4">
        <f t="shared" ref="M520" si="923">M521</f>
        <v>0</v>
      </c>
      <c r="N520" s="4">
        <f t="shared" ref="N520" si="924">N521</f>
        <v>570</v>
      </c>
      <c r="O520" s="126"/>
    </row>
    <row r="521" spans="1:15" ht="31.5" outlineLevel="7" x14ac:dyDescent="0.2">
      <c r="A521" s="10" t="s">
        <v>363</v>
      </c>
      <c r="B521" s="10" t="s">
        <v>15</v>
      </c>
      <c r="C521" s="10" t="s">
        <v>377</v>
      </c>
      <c r="D521" s="10" t="s">
        <v>11</v>
      </c>
      <c r="E521" s="15" t="s">
        <v>12</v>
      </c>
      <c r="F521" s="7">
        <v>570</v>
      </c>
      <c r="G521" s="7"/>
      <c r="H521" s="7">
        <f t="shared" ref="H521" si="925">SUM(F521:G521)</f>
        <v>570</v>
      </c>
      <c r="I521" s="7">
        <v>570</v>
      </c>
      <c r="J521" s="7"/>
      <c r="K521" s="7">
        <f t="shared" ref="K521" si="926">SUM(I521:J521)</f>
        <v>570</v>
      </c>
      <c r="L521" s="7">
        <v>570</v>
      </c>
      <c r="M521" s="7"/>
      <c r="N521" s="7">
        <f t="shared" ref="N521" si="927">SUM(L521:M521)</f>
        <v>570</v>
      </c>
      <c r="O521" s="126"/>
    </row>
    <row r="522" spans="1:15" s="162" customFormat="1" ht="31.5" outlineLevel="5" x14ac:dyDescent="0.2">
      <c r="A522" s="5" t="s">
        <v>363</v>
      </c>
      <c r="B522" s="5" t="s">
        <v>15</v>
      </c>
      <c r="C522" s="5" t="s">
        <v>379</v>
      </c>
      <c r="D522" s="5"/>
      <c r="E522" s="19" t="s">
        <v>557</v>
      </c>
      <c r="F522" s="4">
        <f>F523</f>
        <v>5068.1000000000004</v>
      </c>
      <c r="G522" s="4">
        <f t="shared" ref="G522:H522" si="928">G523</f>
        <v>-1350.3481099999999</v>
      </c>
      <c r="H522" s="4">
        <f t="shared" si="928"/>
        <v>3717.7518900000005</v>
      </c>
      <c r="I522" s="4">
        <f t="shared" ref="I522:I524" si="929">I523</f>
        <v>0</v>
      </c>
      <c r="J522" s="4">
        <f t="shared" ref="J522" si="930">J523</f>
        <v>0</v>
      </c>
      <c r="K522" s="4"/>
      <c r="L522" s="4">
        <f t="shared" ref="L522:L524" si="931">L523</f>
        <v>0</v>
      </c>
      <c r="M522" s="4">
        <f t="shared" ref="M522" si="932">M523</f>
        <v>0</v>
      </c>
      <c r="N522" s="4"/>
      <c r="O522" s="126"/>
    </row>
    <row r="523" spans="1:15" s="162" customFormat="1" ht="31.5" outlineLevel="7" x14ac:dyDescent="0.2">
      <c r="A523" s="10" t="s">
        <v>363</v>
      </c>
      <c r="B523" s="10" t="s">
        <v>15</v>
      </c>
      <c r="C523" s="10" t="s">
        <v>379</v>
      </c>
      <c r="D523" s="10" t="s">
        <v>11</v>
      </c>
      <c r="E523" s="15" t="s">
        <v>12</v>
      </c>
      <c r="F523" s="7">
        <v>5068.1000000000004</v>
      </c>
      <c r="G523" s="7">
        <v>-1350.3481099999999</v>
      </c>
      <c r="H523" s="102">
        <f t="shared" ref="H523" si="933">SUM(F523:G523)</f>
        <v>3717.7518900000005</v>
      </c>
      <c r="I523" s="7"/>
      <c r="J523" s="7"/>
      <c r="K523" s="7"/>
      <c r="L523" s="7"/>
      <c r="M523" s="7"/>
      <c r="N523" s="7"/>
      <c r="O523" s="126"/>
    </row>
    <row r="524" spans="1:15" s="160" customFormat="1" ht="31.5" outlineLevel="5" x14ac:dyDescent="0.2">
      <c r="A524" s="5" t="s">
        <v>363</v>
      </c>
      <c r="B524" s="5" t="s">
        <v>15</v>
      </c>
      <c r="C524" s="5" t="s">
        <v>379</v>
      </c>
      <c r="D524" s="5"/>
      <c r="E524" s="19" t="s">
        <v>589</v>
      </c>
      <c r="F524" s="4">
        <f>F525</f>
        <v>28719</v>
      </c>
      <c r="G524" s="4">
        <f t="shared" ref="G524:H524" si="934">G525</f>
        <v>-7651.9726099999998</v>
      </c>
      <c r="H524" s="4">
        <f t="shared" si="934"/>
        <v>21067.027389999999</v>
      </c>
      <c r="I524" s="4">
        <f t="shared" si="929"/>
        <v>0</v>
      </c>
      <c r="J524" s="4">
        <f t="shared" ref="J524" si="935">J525</f>
        <v>0</v>
      </c>
      <c r="K524" s="4"/>
      <c r="L524" s="4">
        <f t="shared" si="931"/>
        <v>0</v>
      </c>
      <c r="M524" s="4">
        <f t="shared" ref="M524" si="936">M525</f>
        <v>0</v>
      </c>
      <c r="N524" s="4"/>
      <c r="O524" s="126"/>
    </row>
    <row r="525" spans="1:15" s="160" customFormat="1" ht="31.5" outlineLevel="7" x14ac:dyDescent="0.2">
      <c r="A525" s="10" t="s">
        <v>363</v>
      </c>
      <c r="B525" s="10" t="s">
        <v>15</v>
      </c>
      <c r="C525" s="10" t="s">
        <v>379</v>
      </c>
      <c r="D525" s="10" t="s">
        <v>11</v>
      </c>
      <c r="E525" s="15" t="s">
        <v>12</v>
      </c>
      <c r="F525" s="7">
        <v>28719</v>
      </c>
      <c r="G525" s="7">
        <v>-7651.9726099999998</v>
      </c>
      <c r="H525" s="102">
        <f t="shared" ref="H525" si="937">SUM(F525:G525)</f>
        <v>21067.027389999999</v>
      </c>
      <c r="I525" s="7"/>
      <c r="J525" s="7"/>
      <c r="K525" s="7"/>
      <c r="L525" s="7"/>
      <c r="M525" s="7"/>
      <c r="N525" s="7"/>
      <c r="O525" s="126"/>
    </row>
    <row r="526" spans="1:15" ht="31.5" outlineLevel="3" x14ac:dyDescent="0.2">
      <c r="A526" s="5" t="s">
        <v>363</v>
      </c>
      <c r="B526" s="5" t="s">
        <v>15</v>
      </c>
      <c r="C526" s="5" t="s">
        <v>365</v>
      </c>
      <c r="D526" s="5"/>
      <c r="E526" s="19" t="s">
        <v>366</v>
      </c>
      <c r="F526" s="4">
        <f t="shared" ref="F526:N528" si="938">F527</f>
        <v>6210.2</v>
      </c>
      <c r="G526" s="4">
        <f t="shared" si="938"/>
        <v>0</v>
      </c>
      <c r="H526" s="4">
        <f t="shared" si="938"/>
        <v>6210.2</v>
      </c>
      <c r="I526" s="4">
        <f t="shared" ref="I526:I528" si="939">I527</f>
        <v>5600</v>
      </c>
      <c r="J526" s="4">
        <f t="shared" si="938"/>
        <v>0</v>
      </c>
      <c r="K526" s="4">
        <f t="shared" si="938"/>
        <v>5600</v>
      </c>
      <c r="L526" s="4">
        <f t="shared" ref="L526:L528" si="940">L527</f>
        <v>5600</v>
      </c>
      <c r="M526" s="4">
        <f t="shared" si="938"/>
        <v>0</v>
      </c>
      <c r="N526" s="4">
        <f t="shared" si="938"/>
        <v>5600</v>
      </c>
      <c r="O526" s="126"/>
    </row>
    <row r="527" spans="1:15" ht="31.5" outlineLevel="4" x14ac:dyDescent="0.2">
      <c r="A527" s="5" t="s">
        <v>363</v>
      </c>
      <c r="B527" s="5" t="s">
        <v>15</v>
      </c>
      <c r="C527" s="5" t="s">
        <v>367</v>
      </c>
      <c r="D527" s="5"/>
      <c r="E527" s="19" t="s">
        <v>57</v>
      </c>
      <c r="F527" s="4">
        <f t="shared" si="938"/>
        <v>6210.2</v>
      </c>
      <c r="G527" s="4">
        <f t="shared" si="938"/>
        <v>0</v>
      </c>
      <c r="H527" s="4">
        <f t="shared" si="938"/>
        <v>6210.2</v>
      </c>
      <c r="I527" s="4">
        <f t="shared" si="939"/>
        <v>5600</v>
      </c>
      <c r="J527" s="4">
        <f t="shared" si="938"/>
        <v>0</v>
      </c>
      <c r="K527" s="4">
        <f t="shared" si="938"/>
        <v>5600</v>
      </c>
      <c r="L527" s="4">
        <f t="shared" si="940"/>
        <v>5600</v>
      </c>
      <c r="M527" s="4">
        <f t="shared" si="938"/>
        <v>0</v>
      </c>
      <c r="N527" s="4">
        <f t="shared" si="938"/>
        <v>5600</v>
      </c>
      <c r="O527" s="126"/>
    </row>
    <row r="528" spans="1:15" ht="15.75" outlineLevel="5" x14ac:dyDescent="0.2">
      <c r="A528" s="5" t="s">
        <v>363</v>
      </c>
      <c r="B528" s="5" t="s">
        <v>15</v>
      </c>
      <c r="C528" s="5" t="s">
        <v>380</v>
      </c>
      <c r="D528" s="5"/>
      <c r="E528" s="19" t="s">
        <v>381</v>
      </c>
      <c r="F528" s="4">
        <f t="shared" si="938"/>
        <v>6210.2</v>
      </c>
      <c r="G528" s="4">
        <f t="shared" si="938"/>
        <v>0</v>
      </c>
      <c r="H528" s="4">
        <f t="shared" si="938"/>
        <v>6210.2</v>
      </c>
      <c r="I528" s="4">
        <f t="shared" si="939"/>
        <v>5600</v>
      </c>
      <c r="J528" s="4">
        <f t="shared" si="938"/>
        <v>0</v>
      </c>
      <c r="K528" s="4">
        <f t="shared" si="938"/>
        <v>5600</v>
      </c>
      <c r="L528" s="4">
        <f t="shared" si="940"/>
        <v>5600</v>
      </c>
      <c r="M528" s="4">
        <f t="shared" si="938"/>
        <v>0</v>
      </c>
      <c r="N528" s="4">
        <f t="shared" si="938"/>
        <v>5600</v>
      </c>
      <c r="O528" s="126"/>
    </row>
    <row r="529" spans="1:15" ht="31.5" outlineLevel="7" x14ac:dyDescent="0.2">
      <c r="A529" s="10" t="s">
        <v>363</v>
      </c>
      <c r="B529" s="10" t="s">
        <v>15</v>
      </c>
      <c r="C529" s="10" t="s">
        <v>380</v>
      </c>
      <c r="D529" s="10" t="s">
        <v>11</v>
      </c>
      <c r="E529" s="15" t="s">
        <v>12</v>
      </c>
      <c r="F529" s="7">
        <v>6210.2</v>
      </c>
      <c r="G529" s="7"/>
      <c r="H529" s="7">
        <f t="shared" ref="H529" si="941">SUM(F529:G529)</f>
        <v>6210.2</v>
      </c>
      <c r="I529" s="7">
        <v>5600</v>
      </c>
      <c r="J529" s="7"/>
      <c r="K529" s="7">
        <f t="shared" ref="K529" si="942">SUM(I529:J529)</f>
        <v>5600</v>
      </c>
      <c r="L529" s="7">
        <v>5600</v>
      </c>
      <c r="M529" s="7"/>
      <c r="N529" s="7">
        <f t="shared" ref="N529" si="943">SUM(L529:M529)</f>
        <v>5600</v>
      </c>
      <c r="O529" s="126"/>
    </row>
    <row r="530" spans="1:15" ht="31.5" outlineLevel="7" x14ac:dyDescent="0.2">
      <c r="A530" s="5" t="s">
        <v>363</v>
      </c>
      <c r="B530" s="5" t="s">
        <v>15</v>
      </c>
      <c r="C530" s="5" t="s">
        <v>52</v>
      </c>
      <c r="D530" s="5"/>
      <c r="E530" s="19" t="s">
        <v>53</v>
      </c>
      <c r="F530" s="4">
        <f t="shared" ref="F530:N533" si="944">F531</f>
        <v>98.8</v>
      </c>
      <c r="G530" s="4">
        <f t="shared" si="944"/>
        <v>0</v>
      </c>
      <c r="H530" s="4">
        <f t="shared" si="944"/>
        <v>98.8</v>
      </c>
      <c r="I530" s="4">
        <f t="shared" si="944"/>
        <v>98.8</v>
      </c>
      <c r="J530" s="4">
        <f t="shared" si="944"/>
        <v>0</v>
      </c>
      <c r="K530" s="4">
        <f t="shared" si="944"/>
        <v>98.8</v>
      </c>
      <c r="L530" s="4">
        <f t="shared" si="944"/>
        <v>98.8</v>
      </c>
      <c r="M530" s="4">
        <f t="shared" si="944"/>
        <v>0</v>
      </c>
      <c r="N530" s="4">
        <f t="shared" si="944"/>
        <v>98.8</v>
      </c>
      <c r="O530" s="126"/>
    </row>
    <row r="531" spans="1:15" ht="31.5" outlineLevel="7" x14ac:dyDescent="0.2">
      <c r="A531" s="5" t="s">
        <v>363</v>
      </c>
      <c r="B531" s="5" t="s">
        <v>15</v>
      </c>
      <c r="C531" s="5" t="s">
        <v>98</v>
      </c>
      <c r="D531" s="5"/>
      <c r="E531" s="19" t="s">
        <v>99</v>
      </c>
      <c r="F531" s="4">
        <f t="shared" si="944"/>
        <v>98.8</v>
      </c>
      <c r="G531" s="4">
        <f t="shared" si="944"/>
        <v>0</v>
      </c>
      <c r="H531" s="4">
        <f t="shared" si="944"/>
        <v>98.8</v>
      </c>
      <c r="I531" s="4">
        <f t="shared" si="944"/>
        <v>98.8</v>
      </c>
      <c r="J531" s="4">
        <f t="shared" si="944"/>
        <v>0</v>
      </c>
      <c r="K531" s="4">
        <f t="shared" si="944"/>
        <v>98.8</v>
      </c>
      <c r="L531" s="4">
        <f t="shared" si="944"/>
        <v>98.8</v>
      </c>
      <c r="M531" s="4">
        <f t="shared" si="944"/>
        <v>0</v>
      </c>
      <c r="N531" s="4">
        <f t="shared" si="944"/>
        <v>98.8</v>
      </c>
      <c r="O531" s="126"/>
    </row>
    <row r="532" spans="1:15" ht="47.25" outlineLevel="7" x14ac:dyDescent="0.2">
      <c r="A532" s="5" t="s">
        <v>363</v>
      </c>
      <c r="B532" s="5" t="s">
        <v>15</v>
      </c>
      <c r="C532" s="5" t="s">
        <v>100</v>
      </c>
      <c r="D532" s="5"/>
      <c r="E532" s="19" t="s">
        <v>101</v>
      </c>
      <c r="F532" s="4">
        <f t="shared" si="944"/>
        <v>98.8</v>
      </c>
      <c r="G532" s="4">
        <f t="shared" si="944"/>
        <v>0</v>
      </c>
      <c r="H532" s="4">
        <f t="shared" si="944"/>
        <v>98.8</v>
      </c>
      <c r="I532" s="4">
        <f t="shared" si="944"/>
        <v>98.8</v>
      </c>
      <c r="J532" s="4">
        <f t="shared" si="944"/>
        <v>0</v>
      </c>
      <c r="K532" s="4">
        <f t="shared" si="944"/>
        <v>98.8</v>
      </c>
      <c r="L532" s="4">
        <f t="shared" si="944"/>
        <v>98.8</v>
      </c>
      <c r="M532" s="4">
        <f t="shared" si="944"/>
        <v>0</v>
      </c>
      <c r="N532" s="4">
        <f t="shared" si="944"/>
        <v>98.8</v>
      </c>
      <c r="O532" s="126"/>
    </row>
    <row r="533" spans="1:15" ht="15.75" outlineLevel="7" x14ac:dyDescent="0.2">
      <c r="A533" s="5" t="s">
        <v>363</v>
      </c>
      <c r="B533" s="5" t="s">
        <v>15</v>
      </c>
      <c r="C533" s="5" t="s">
        <v>102</v>
      </c>
      <c r="D533" s="5"/>
      <c r="E533" s="19" t="s">
        <v>103</v>
      </c>
      <c r="F533" s="4">
        <f>F534</f>
        <v>98.8</v>
      </c>
      <c r="G533" s="4">
        <f t="shared" si="944"/>
        <v>0</v>
      </c>
      <c r="H533" s="4">
        <f t="shared" si="944"/>
        <v>98.8</v>
      </c>
      <c r="I533" s="4">
        <f t="shared" si="944"/>
        <v>98.8</v>
      </c>
      <c r="J533" s="4">
        <f t="shared" si="944"/>
        <v>0</v>
      </c>
      <c r="K533" s="4">
        <f t="shared" si="944"/>
        <v>98.8</v>
      </c>
      <c r="L533" s="4">
        <f t="shared" si="944"/>
        <v>98.8</v>
      </c>
      <c r="M533" s="4">
        <f t="shared" si="944"/>
        <v>0</v>
      </c>
      <c r="N533" s="4">
        <f t="shared" si="944"/>
        <v>98.8</v>
      </c>
      <c r="O533" s="126"/>
    </row>
    <row r="534" spans="1:15" ht="31.5" outlineLevel="7" x14ac:dyDescent="0.2">
      <c r="A534" s="10" t="s">
        <v>363</v>
      </c>
      <c r="B534" s="10" t="s">
        <v>15</v>
      </c>
      <c r="C534" s="10" t="s">
        <v>102</v>
      </c>
      <c r="D534" s="10" t="s">
        <v>11</v>
      </c>
      <c r="E534" s="15" t="s">
        <v>12</v>
      </c>
      <c r="F534" s="7">
        <v>98.8</v>
      </c>
      <c r="G534" s="7"/>
      <c r="H534" s="7">
        <f t="shared" ref="H534" si="945">SUM(F534:G534)</f>
        <v>98.8</v>
      </c>
      <c r="I534" s="7">
        <v>98.8</v>
      </c>
      <c r="J534" s="7"/>
      <c r="K534" s="7">
        <f t="shared" ref="K534" si="946">SUM(I534:J534)</f>
        <v>98.8</v>
      </c>
      <c r="L534" s="7">
        <v>98.8</v>
      </c>
      <c r="M534" s="7"/>
      <c r="N534" s="7">
        <f t="shared" ref="N534" si="947">SUM(L534:M534)</f>
        <v>98.8</v>
      </c>
      <c r="O534" s="126"/>
    </row>
    <row r="535" spans="1:15" ht="15.75" outlineLevel="7" x14ac:dyDescent="0.2">
      <c r="A535" s="5" t="s">
        <v>363</v>
      </c>
      <c r="B535" s="5" t="s">
        <v>560</v>
      </c>
      <c r="C535" s="10"/>
      <c r="D535" s="10"/>
      <c r="E535" s="11" t="s">
        <v>544</v>
      </c>
      <c r="F535" s="4">
        <f>F536</f>
        <v>32</v>
      </c>
      <c r="G535" s="4">
        <f t="shared" ref="G535:H535" si="948">G536</f>
        <v>0</v>
      </c>
      <c r="H535" s="4">
        <f t="shared" si="948"/>
        <v>32</v>
      </c>
      <c r="I535" s="4">
        <f t="shared" ref="I535:L540" si="949">I536</f>
        <v>0</v>
      </c>
      <c r="J535" s="4">
        <f t="shared" ref="J535" si="950">J536</f>
        <v>0</v>
      </c>
      <c r="K535" s="4"/>
      <c r="L535" s="4">
        <f t="shared" si="949"/>
        <v>0</v>
      </c>
      <c r="M535" s="4">
        <f t="shared" ref="M535" si="951">M536</f>
        <v>0</v>
      </c>
      <c r="N535" s="4"/>
      <c r="O535" s="126"/>
    </row>
    <row r="536" spans="1:15" ht="31.5" outlineLevel="7" x14ac:dyDescent="0.2">
      <c r="A536" s="5" t="s">
        <v>363</v>
      </c>
      <c r="B536" s="5" t="s">
        <v>21</v>
      </c>
      <c r="C536" s="5"/>
      <c r="D536" s="5"/>
      <c r="E536" s="19" t="s">
        <v>22</v>
      </c>
      <c r="F536" s="4">
        <f t="shared" ref="F536:M540" si="952">F537</f>
        <v>32</v>
      </c>
      <c r="G536" s="4">
        <f t="shared" si="952"/>
        <v>0</v>
      </c>
      <c r="H536" s="4">
        <f t="shared" si="952"/>
        <v>32</v>
      </c>
      <c r="I536" s="4">
        <f t="shared" si="949"/>
        <v>0</v>
      </c>
      <c r="J536" s="4">
        <f t="shared" si="952"/>
        <v>0</v>
      </c>
      <c r="K536" s="4"/>
      <c r="L536" s="4">
        <f t="shared" si="949"/>
        <v>0</v>
      </c>
      <c r="M536" s="4">
        <f t="shared" si="952"/>
        <v>0</v>
      </c>
      <c r="N536" s="4"/>
      <c r="O536" s="126"/>
    </row>
    <row r="537" spans="1:15" ht="31.5" outlineLevel="7" x14ac:dyDescent="0.2">
      <c r="A537" s="5" t="s">
        <v>363</v>
      </c>
      <c r="B537" s="5" t="s">
        <v>21</v>
      </c>
      <c r="C537" s="5" t="s">
        <v>52</v>
      </c>
      <c r="D537" s="5"/>
      <c r="E537" s="19" t="s">
        <v>53</v>
      </c>
      <c r="F537" s="4">
        <f t="shared" si="952"/>
        <v>32</v>
      </c>
      <c r="G537" s="4">
        <f t="shared" si="952"/>
        <v>0</v>
      </c>
      <c r="H537" s="4">
        <f t="shared" si="952"/>
        <v>32</v>
      </c>
      <c r="I537" s="4">
        <f t="shared" si="949"/>
        <v>0</v>
      </c>
      <c r="J537" s="4">
        <f t="shared" si="952"/>
        <v>0</v>
      </c>
      <c r="K537" s="4"/>
      <c r="L537" s="4">
        <f t="shared" si="949"/>
        <v>0</v>
      </c>
      <c r="M537" s="4">
        <f t="shared" si="952"/>
        <v>0</v>
      </c>
      <c r="N537" s="4"/>
      <c r="O537" s="126"/>
    </row>
    <row r="538" spans="1:15" ht="31.5" outlineLevel="7" x14ac:dyDescent="0.2">
      <c r="A538" s="5" t="s">
        <v>363</v>
      </c>
      <c r="B538" s="5" t="s">
        <v>21</v>
      </c>
      <c r="C538" s="5" t="s">
        <v>98</v>
      </c>
      <c r="D538" s="5"/>
      <c r="E538" s="19" t="s">
        <v>99</v>
      </c>
      <c r="F538" s="4">
        <f t="shared" si="952"/>
        <v>32</v>
      </c>
      <c r="G538" s="4">
        <f t="shared" si="952"/>
        <v>0</v>
      </c>
      <c r="H538" s="4">
        <f t="shared" si="952"/>
        <v>32</v>
      </c>
      <c r="I538" s="4">
        <f t="shared" si="949"/>
        <v>0</v>
      </c>
      <c r="J538" s="4">
        <f t="shared" si="952"/>
        <v>0</v>
      </c>
      <c r="K538" s="4"/>
      <c r="L538" s="4">
        <f t="shared" si="949"/>
        <v>0</v>
      </c>
      <c r="M538" s="4">
        <f t="shared" si="952"/>
        <v>0</v>
      </c>
      <c r="N538" s="4"/>
      <c r="O538" s="126"/>
    </row>
    <row r="539" spans="1:15" ht="47.25" outlineLevel="7" x14ac:dyDescent="0.2">
      <c r="A539" s="5" t="s">
        <v>363</v>
      </c>
      <c r="B539" s="5" t="s">
        <v>21</v>
      </c>
      <c r="C539" s="5" t="s">
        <v>100</v>
      </c>
      <c r="D539" s="5"/>
      <c r="E539" s="19" t="s">
        <v>101</v>
      </c>
      <c r="F539" s="4">
        <f t="shared" si="952"/>
        <v>32</v>
      </c>
      <c r="G539" s="4">
        <f t="shared" si="952"/>
        <v>0</v>
      </c>
      <c r="H539" s="4">
        <f t="shared" si="952"/>
        <v>32</v>
      </c>
      <c r="I539" s="4">
        <f t="shared" si="949"/>
        <v>0</v>
      </c>
      <c r="J539" s="4">
        <f t="shared" si="952"/>
        <v>0</v>
      </c>
      <c r="K539" s="4"/>
      <c r="L539" s="4">
        <f t="shared" si="949"/>
        <v>0</v>
      </c>
      <c r="M539" s="4">
        <f t="shared" si="952"/>
        <v>0</v>
      </c>
      <c r="N539" s="4"/>
      <c r="O539" s="126"/>
    </row>
    <row r="540" spans="1:15" ht="15.75" outlineLevel="7" x14ac:dyDescent="0.2">
      <c r="A540" s="5" t="s">
        <v>363</v>
      </c>
      <c r="B540" s="5" t="s">
        <v>21</v>
      </c>
      <c r="C540" s="5" t="s">
        <v>102</v>
      </c>
      <c r="D540" s="5"/>
      <c r="E540" s="19" t="s">
        <v>103</v>
      </c>
      <c r="F540" s="4">
        <f>F541</f>
        <v>32</v>
      </c>
      <c r="G540" s="4">
        <f t="shared" si="952"/>
        <v>0</v>
      </c>
      <c r="H540" s="4">
        <f t="shared" si="952"/>
        <v>32</v>
      </c>
      <c r="I540" s="4">
        <f t="shared" si="949"/>
        <v>0</v>
      </c>
      <c r="J540" s="4">
        <f t="shared" si="952"/>
        <v>0</v>
      </c>
      <c r="K540" s="4"/>
      <c r="L540" s="4">
        <f t="shared" si="949"/>
        <v>0</v>
      </c>
      <c r="M540" s="4">
        <f t="shared" si="952"/>
        <v>0</v>
      </c>
      <c r="N540" s="4"/>
      <c r="O540" s="126"/>
    </row>
    <row r="541" spans="1:15" ht="31.5" outlineLevel="7" x14ac:dyDescent="0.2">
      <c r="A541" s="10" t="s">
        <v>363</v>
      </c>
      <c r="B541" s="10" t="s">
        <v>21</v>
      </c>
      <c r="C541" s="10" t="s">
        <v>102</v>
      </c>
      <c r="D541" s="10" t="s">
        <v>11</v>
      </c>
      <c r="E541" s="15" t="s">
        <v>12</v>
      </c>
      <c r="F541" s="7">
        <v>32</v>
      </c>
      <c r="G541" s="7"/>
      <c r="H541" s="7">
        <f t="shared" ref="H541" si="953">SUM(F541:G541)</f>
        <v>32</v>
      </c>
      <c r="I541" s="7"/>
      <c r="J541" s="7"/>
      <c r="K541" s="7"/>
      <c r="L541" s="7"/>
      <c r="M541" s="7"/>
      <c r="N541" s="7"/>
      <c r="O541" s="126"/>
    </row>
    <row r="542" spans="1:15" ht="15.75" outlineLevel="7" x14ac:dyDescent="0.2">
      <c r="A542" s="5" t="s">
        <v>363</v>
      </c>
      <c r="B542" s="5" t="s">
        <v>570</v>
      </c>
      <c r="C542" s="10"/>
      <c r="D542" s="10"/>
      <c r="E542" s="11" t="s">
        <v>554</v>
      </c>
      <c r="F542" s="4">
        <f>F543</f>
        <v>1000</v>
      </c>
      <c r="G542" s="4">
        <f t="shared" ref="G542:H543" si="954">G543</f>
        <v>0</v>
      </c>
      <c r="H542" s="4">
        <f t="shared" si="954"/>
        <v>1000</v>
      </c>
      <c r="I542" s="4">
        <f t="shared" ref="I542:L543" si="955">I543</f>
        <v>1000</v>
      </c>
      <c r="J542" s="4">
        <f t="shared" ref="J542:J543" si="956">J543</f>
        <v>0</v>
      </c>
      <c r="K542" s="4">
        <f t="shared" ref="K542:K543" si="957">K543</f>
        <v>1000</v>
      </c>
      <c r="L542" s="4">
        <f t="shared" si="955"/>
        <v>1000</v>
      </c>
      <c r="M542" s="4">
        <f t="shared" ref="M542:M543" si="958">M543</f>
        <v>0</v>
      </c>
      <c r="N542" s="4">
        <f t="shared" ref="N542:N543" si="959">N543</f>
        <v>1000</v>
      </c>
      <c r="O542" s="126"/>
    </row>
    <row r="543" spans="1:15" ht="15.75" outlineLevel="7" x14ac:dyDescent="0.2">
      <c r="A543" s="5" t="s">
        <v>363</v>
      </c>
      <c r="B543" s="5" t="s">
        <v>309</v>
      </c>
      <c r="C543" s="5"/>
      <c r="D543" s="5"/>
      <c r="E543" s="19" t="s">
        <v>310</v>
      </c>
      <c r="F543" s="4">
        <f>F544</f>
        <v>1000</v>
      </c>
      <c r="G543" s="4">
        <f t="shared" si="954"/>
        <v>0</v>
      </c>
      <c r="H543" s="4">
        <f t="shared" si="954"/>
        <v>1000</v>
      </c>
      <c r="I543" s="4">
        <f t="shared" si="955"/>
        <v>1000</v>
      </c>
      <c r="J543" s="4">
        <f t="shared" si="956"/>
        <v>0</v>
      </c>
      <c r="K543" s="4">
        <f t="shared" si="957"/>
        <v>1000</v>
      </c>
      <c r="L543" s="4">
        <f t="shared" si="955"/>
        <v>1000</v>
      </c>
      <c r="M543" s="4">
        <f t="shared" si="958"/>
        <v>0</v>
      </c>
      <c r="N543" s="4">
        <f t="shared" si="959"/>
        <v>1000</v>
      </c>
      <c r="O543" s="126"/>
    </row>
    <row r="544" spans="1:15" ht="31.5" outlineLevel="2" x14ac:dyDescent="0.2">
      <c r="A544" s="5" t="s">
        <v>363</v>
      </c>
      <c r="B544" s="5" t="s">
        <v>309</v>
      </c>
      <c r="C544" s="5" t="s">
        <v>42</v>
      </c>
      <c r="D544" s="5"/>
      <c r="E544" s="19" t="s">
        <v>43</v>
      </c>
      <c r="F544" s="4">
        <f t="shared" ref="F544:N547" si="960">F545</f>
        <v>1000</v>
      </c>
      <c r="G544" s="4">
        <f t="shared" si="960"/>
        <v>0</v>
      </c>
      <c r="H544" s="4">
        <f t="shared" si="960"/>
        <v>1000</v>
      </c>
      <c r="I544" s="4">
        <f t="shared" si="960"/>
        <v>1000</v>
      </c>
      <c r="J544" s="4">
        <f t="shared" si="960"/>
        <v>0</v>
      </c>
      <c r="K544" s="4">
        <f t="shared" si="960"/>
        <v>1000</v>
      </c>
      <c r="L544" s="4">
        <f t="shared" si="960"/>
        <v>1000</v>
      </c>
      <c r="M544" s="4">
        <f t="shared" si="960"/>
        <v>0</v>
      </c>
      <c r="N544" s="4">
        <f t="shared" si="960"/>
        <v>1000</v>
      </c>
      <c r="O544" s="126"/>
    </row>
    <row r="545" spans="1:15" ht="47.25" outlineLevel="3" x14ac:dyDescent="0.2">
      <c r="A545" s="5" t="s">
        <v>363</v>
      </c>
      <c r="B545" s="5" t="s">
        <v>309</v>
      </c>
      <c r="C545" s="5" t="s">
        <v>44</v>
      </c>
      <c r="D545" s="5"/>
      <c r="E545" s="19" t="s">
        <v>45</v>
      </c>
      <c r="F545" s="4">
        <f t="shared" si="960"/>
        <v>1000</v>
      </c>
      <c r="G545" s="4">
        <f t="shared" si="960"/>
        <v>0</v>
      </c>
      <c r="H545" s="4">
        <f t="shared" si="960"/>
        <v>1000</v>
      </c>
      <c r="I545" s="4">
        <f t="shared" si="960"/>
        <v>1000</v>
      </c>
      <c r="J545" s="4">
        <f t="shared" si="960"/>
        <v>0</v>
      </c>
      <c r="K545" s="4">
        <f t="shared" si="960"/>
        <v>1000</v>
      </c>
      <c r="L545" s="4">
        <f t="shared" si="960"/>
        <v>1000</v>
      </c>
      <c r="M545" s="4">
        <f t="shared" si="960"/>
        <v>0</v>
      </c>
      <c r="N545" s="4">
        <f t="shared" si="960"/>
        <v>1000</v>
      </c>
      <c r="O545" s="126"/>
    </row>
    <row r="546" spans="1:15" ht="31.5" outlineLevel="4" x14ac:dyDescent="0.2">
      <c r="A546" s="5" t="s">
        <v>363</v>
      </c>
      <c r="B546" s="5" t="s">
        <v>309</v>
      </c>
      <c r="C546" s="5" t="s">
        <v>333</v>
      </c>
      <c r="D546" s="5"/>
      <c r="E546" s="19" t="s">
        <v>334</v>
      </c>
      <c r="F546" s="4">
        <f t="shared" si="960"/>
        <v>1000</v>
      </c>
      <c r="G546" s="4">
        <f t="shared" si="960"/>
        <v>0</v>
      </c>
      <c r="H546" s="4">
        <f t="shared" si="960"/>
        <v>1000</v>
      </c>
      <c r="I546" s="4">
        <f t="shared" si="960"/>
        <v>1000</v>
      </c>
      <c r="J546" s="4">
        <f t="shared" si="960"/>
        <v>0</v>
      </c>
      <c r="K546" s="4">
        <f t="shared" si="960"/>
        <v>1000</v>
      </c>
      <c r="L546" s="4">
        <f t="shared" si="960"/>
        <v>1000</v>
      </c>
      <c r="M546" s="4">
        <f t="shared" si="960"/>
        <v>0</v>
      </c>
      <c r="N546" s="4">
        <f t="shared" si="960"/>
        <v>1000</v>
      </c>
      <c r="O546" s="126"/>
    </row>
    <row r="547" spans="1:15" ht="51" customHeight="1" outlineLevel="5" x14ac:dyDescent="0.2">
      <c r="A547" s="5" t="s">
        <v>363</v>
      </c>
      <c r="B547" s="5" t="s">
        <v>309</v>
      </c>
      <c r="C547" s="5" t="s">
        <v>807</v>
      </c>
      <c r="D547" s="5"/>
      <c r="E547" s="19" t="s">
        <v>808</v>
      </c>
      <c r="F547" s="4">
        <f t="shared" si="960"/>
        <v>1000</v>
      </c>
      <c r="G547" s="4">
        <f t="shared" si="960"/>
        <v>0</v>
      </c>
      <c r="H547" s="4">
        <f t="shared" si="960"/>
        <v>1000</v>
      </c>
      <c r="I547" s="4">
        <f t="shared" si="960"/>
        <v>1000</v>
      </c>
      <c r="J547" s="4">
        <f t="shared" si="960"/>
        <v>0</v>
      </c>
      <c r="K547" s="4">
        <f t="shared" si="960"/>
        <v>1000</v>
      </c>
      <c r="L547" s="4">
        <f t="shared" si="960"/>
        <v>1000</v>
      </c>
      <c r="M547" s="4">
        <f t="shared" si="960"/>
        <v>0</v>
      </c>
      <c r="N547" s="4">
        <f t="shared" si="960"/>
        <v>1000</v>
      </c>
      <c r="O547" s="126"/>
    </row>
    <row r="548" spans="1:15" ht="15.75" outlineLevel="7" x14ac:dyDescent="0.2">
      <c r="A548" s="10" t="s">
        <v>363</v>
      </c>
      <c r="B548" s="10" t="s">
        <v>309</v>
      </c>
      <c r="C548" s="10" t="s">
        <v>807</v>
      </c>
      <c r="D548" s="10" t="s">
        <v>33</v>
      </c>
      <c r="E548" s="15" t="s">
        <v>34</v>
      </c>
      <c r="F548" s="7">
        <v>1000</v>
      </c>
      <c r="G548" s="7"/>
      <c r="H548" s="7">
        <f t="shared" ref="H548" si="961">SUM(F548:G548)</f>
        <v>1000</v>
      </c>
      <c r="I548" s="7">
        <v>1000</v>
      </c>
      <c r="J548" s="7"/>
      <c r="K548" s="7">
        <f t="shared" ref="K548" si="962">SUM(I548:J548)</f>
        <v>1000</v>
      </c>
      <c r="L548" s="7">
        <v>1000</v>
      </c>
      <c r="M548" s="7"/>
      <c r="N548" s="7">
        <f t="shared" ref="N548" si="963">SUM(L548:M548)</f>
        <v>1000</v>
      </c>
      <c r="O548" s="126"/>
    </row>
    <row r="549" spans="1:15" ht="15.75" outlineLevel="7" x14ac:dyDescent="0.2">
      <c r="A549" s="10"/>
      <c r="B549" s="10"/>
      <c r="C549" s="10"/>
      <c r="D549" s="10"/>
      <c r="E549" s="15"/>
      <c r="F549" s="7"/>
      <c r="G549" s="7"/>
      <c r="H549" s="7"/>
      <c r="I549" s="7"/>
      <c r="J549" s="7"/>
      <c r="K549" s="7"/>
      <c r="L549" s="7"/>
      <c r="M549" s="7"/>
      <c r="N549" s="7"/>
      <c r="O549" s="126"/>
    </row>
    <row r="550" spans="1:15" ht="31.5" x14ac:dyDescent="0.2">
      <c r="A550" s="5" t="s">
        <v>382</v>
      </c>
      <c r="B550" s="5"/>
      <c r="C550" s="5"/>
      <c r="D550" s="5"/>
      <c r="E550" s="19" t="s">
        <v>383</v>
      </c>
      <c r="F550" s="4">
        <f>F551+F558+F672</f>
        <v>1611932.16</v>
      </c>
      <c r="G550" s="4">
        <f t="shared" ref="G550:H550" si="964">G551+G558+G672</f>
        <v>12034.175009999999</v>
      </c>
      <c r="H550" s="4">
        <f t="shared" si="964"/>
        <v>1623966.33501</v>
      </c>
      <c r="I550" s="4">
        <f t="shared" ref="I550:L550" si="965">I551+I558+I672</f>
        <v>1579169.0099999998</v>
      </c>
      <c r="J550" s="4">
        <f t="shared" ref="J550" si="966">J551+J558+J672</f>
        <v>9768.9999999999982</v>
      </c>
      <c r="K550" s="4">
        <f t="shared" ref="K550" si="967">K551+K558+K672</f>
        <v>1588938.01</v>
      </c>
      <c r="L550" s="4">
        <f t="shared" si="965"/>
        <v>1583798.8500000003</v>
      </c>
      <c r="M550" s="4">
        <f t="shared" ref="M550" si="968">M551+M558+M672</f>
        <v>4123.7</v>
      </c>
      <c r="N550" s="4">
        <f t="shared" ref="N550" si="969">N551+N558+N672</f>
        <v>1587922.5500000003</v>
      </c>
      <c r="O550" s="126"/>
    </row>
    <row r="551" spans="1:15" ht="15.75" x14ac:dyDescent="0.2">
      <c r="A551" s="5" t="s">
        <v>382</v>
      </c>
      <c r="B551" s="5" t="s">
        <v>559</v>
      </c>
      <c r="C551" s="5"/>
      <c r="D551" s="5"/>
      <c r="E551" s="11" t="s">
        <v>543</v>
      </c>
      <c r="F551" s="4">
        <f>F552</f>
        <v>35.4</v>
      </c>
      <c r="G551" s="4">
        <f t="shared" ref="G551:H551" si="970">G552</f>
        <v>0</v>
      </c>
      <c r="H551" s="4">
        <f t="shared" si="970"/>
        <v>35.4</v>
      </c>
      <c r="I551" s="4">
        <f t="shared" ref="I551:L551" si="971">I552</f>
        <v>35.4</v>
      </c>
      <c r="J551" s="4">
        <f t="shared" ref="J551" si="972">J552</f>
        <v>0</v>
      </c>
      <c r="K551" s="4">
        <f t="shared" ref="K551" si="973">K552</f>
        <v>35.4</v>
      </c>
      <c r="L551" s="4">
        <f t="shared" si="971"/>
        <v>35.4</v>
      </c>
      <c r="M551" s="4">
        <f t="shared" ref="M551" si="974">M552</f>
        <v>0</v>
      </c>
      <c r="N551" s="4">
        <f t="shared" ref="N551" si="975">N552</f>
        <v>35.4</v>
      </c>
      <c r="O551" s="126"/>
    </row>
    <row r="552" spans="1:15" ht="15.75" outlineLevel="1" x14ac:dyDescent="0.2">
      <c r="A552" s="5" t="s">
        <v>382</v>
      </c>
      <c r="B552" s="5" t="s">
        <v>15</v>
      </c>
      <c r="C552" s="5"/>
      <c r="D552" s="5"/>
      <c r="E552" s="19" t="s">
        <v>16</v>
      </c>
      <c r="F552" s="4">
        <f t="shared" ref="F552:N556" si="976">F553</f>
        <v>35.4</v>
      </c>
      <c r="G552" s="4">
        <f t="shared" si="976"/>
        <v>0</v>
      </c>
      <c r="H552" s="4">
        <f t="shared" si="976"/>
        <v>35.4</v>
      </c>
      <c r="I552" s="4">
        <f t="shared" ref="I552:I554" si="977">I553</f>
        <v>35.4</v>
      </c>
      <c r="J552" s="4">
        <f t="shared" si="976"/>
        <v>0</v>
      </c>
      <c r="K552" s="4">
        <f t="shared" si="976"/>
        <v>35.4</v>
      </c>
      <c r="L552" s="4">
        <f t="shared" ref="L552:L554" si="978">L553</f>
        <v>35.4</v>
      </c>
      <c r="M552" s="4">
        <f t="shared" si="976"/>
        <v>0</v>
      </c>
      <c r="N552" s="4">
        <f t="shared" si="976"/>
        <v>35.4</v>
      </c>
      <c r="O552" s="126"/>
    </row>
    <row r="553" spans="1:15" ht="31.5" outlineLevel="2" x14ac:dyDescent="0.2">
      <c r="A553" s="5" t="s">
        <v>382</v>
      </c>
      <c r="B553" s="5" t="s">
        <v>15</v>
      </c>
      <c r="C553" s="5" t="s">
        <v>52</v>
      </c>
      <c r="D553" s="5"/>
      <c r="E553" s="19" t="s">
        <v>53</v>
      </c>
      <c r="F553" s="4">
        <f t="shared" si="976"/>
        <v>35.4</v>
      </c>
      <c r="G553" s="4">
        <f t="shared" si="976"/>
        <v>0</v>
      </c>
      <c r="H553" s="4">
        <f t="shared" si="976"/>
        <v>35.4</v>
      </c>
      <c r="I553" s="4">
        <f t="shared" si="977"/>
        <v>35.4</v>
      </c>
      <c r="J553" s="4">
        <f t="shared" si="976"/>
        <v>0</v>
      </c>
      <c r="K553" s="4">
        <f t="shared" si="976"/>
        <v>35.4</v>
      </c>
      <c r="L553" s="4">
        <f t="shared" si="978"/>
        <v>35.4</v>
      </c>
      <c r="M553" s="4">
        <f t="shared" si="976"/>
        <v>0</v>
      </c>
      <c r="N553" s="4">
        <f t="shared" si="976"/>
        <v>35.4</v>
      </c>
      <c r="O553" s="126"/>
    </row>
    <row r="554" spans="1:15" ht="31.5" outlineLevel="3" x14ac:dyDescent="0.2">
      <c r="A554" s="5" t="s">
        <v>382</v>
      </c>
      <c r="B554" s="5" t="s">
        <v>15</v>
      </c>
      <c r="C554" s="5" t="s">
        <v>98</v>
      </c>
      <c r="D554" s="5"/>
      <c r="E554" s="19" t="s">
        <v>99</v>
      </c>
      <c r="F554" s="4">
        <f t="shared" si="976"/>
        <v>35.4</v>
      </c>
      <c r="G554" s="4">
        <f t="shared" si="976"/>
        <v>0</v>
      </c>
      <c r="H554" s="4">
        <f t="shared" si="976"/>
        <v>35.4</v>
      </c>
      <c r="I554" s="4">
        <f t="shared" si="977"/>
        <v>35.4</v>
      </c>
      <c r="J554" s="4">
        <f t="shared" si="976"/>
        <v>0</v>
      </c>
      <c r="K554" s="4">
        <f t="shared" si="976"/>
        <v>35.4</v>
      </c>
      <c r="L554" s="4">
        <f t="shared" si="978"/>
        <v>35.4</v>
      </c>
      <c r="M554" s="4">
        <f t="shared" si="976"/>
        <v>0</v>
      </c>
      <c r="N554" s="4">
        <f t="shared" si="976"/>
        <v>35.4</v>
      </c>
      <c r="O554" s="126"/>
    </row>
    <row r="555" spans="1:15" ht="47.25" outlineLevel="4" x14ac:dyDescent="0.2">
      <c r="A555" s="5" t="s">
        <v>382</v>
      </c>
      <c r="B555" s="5" t="s">
        <v>15</v>
      </c>
      <c r="C555" s="5" t="s">
        <v>100</v>
      </c>
      <c r="D555" s="5"/>
      <c r="E555" s="19" t="s">
        <v>101</v>
      </c>
      <c r="F555" s="4">
        <f>F556</f>
        <v>35.4</v>
      </c>
      <c r="G555" s="4">
        <f t="shared" si="976"/>
        <v>0</v>
      </c>
      <c r="H555" s="4">
        <f t="shared" si="976"/>
        <v>35.4</v>
      </c>
      <c r="I555" s="4">
        <f t="shared" ref="I555:L556" si="979">I556</f>
        <v>35.4</v>
      </c>
      <c r="J555" s="4">
        <f t="shared" si="976"/>
        <v>0</v>
      </c>
      <c r="K555" s="4">
        <f t="shared" si="976"/>
        <v>35.4</v>
      </c>
      <c r="L555" s="4">
        <f t="shared" si="979"/>
        <v>35.4</v>
      </c>
      <c r="M555" s="4">
        <f t="shared" si="976"/>
        <v>0</v>
      </c>
      <c r="N555" s="4">
        <f t="shared" si="976"/>
        <v>35.4</v>
      </c>
      <c r="O555" s="126"/>
    </row>
    <row r="556" spans="1:15" ht="15.75" outlineLevel="5" x14ac:dyDescent="0.2">
      <c r="A556" s="5" t="s">
        <v>382</v>
      </c>
      <c r="B556" s="5" t="s">
        <v>15</v>
      </c>
      <c r="C556" s="5" t="s">
        <v>102</v>
      </c>
      <c r="D556" s="5"/>
      <c r="E556" s="19" t="s">
        <v>103</v>
      </c>
      <c r="F556" s="4">
        <f>F557</f>
        <v>35.4</v>
      </c>
      <c r="G556" s="4">
        <f t="shared" si="976"/>
        <v>0</v>
      </c>
      <c r="H556" s="4">
        <f t="shared" si="976"/>
        <v>35.4</v>
      </c>
      <c r="I556" s="4">
        <f t="shared" si="979"/>
        <v>35.4</v>
      </c>
      <c r="J556" s="4">
        <f t="shared" si="976"/>
        <v>0</v>
      </c>
      <c r="K556" s="4">
        <f t="shared" si="976"/>
        <v>35.4</v>
      </c>
      <c r="L556" s="4">
        <f t="shared" si="979"/>
        <v>35.4</v>
      </c>
      <c r="M556" s="4">
        <f t="shared" si="976"/>
        <v>0</v>
      </c>
      <c r="N556" s="4">
        <f t="shared" si="976"/>
        <v>35.4</v>
      </c>
      <c r="O556" s="126"/>
    </row>
    <row r="557" spans="1:15" ht="31.5" outlineLevel="7" x14ac:dyDescent="0.2">
      <c r="A557" s="10" t="s">
        <v>382</v>
      </c>
      <c r="B557" s="10" t="s">
        <v>15</v>
      </c>
      <c r="C557" s="10" t="s">
        <v>102</v>
      </c>
      <c r="D557" s="10" t="s">
        <v>11</v>
      </c>
      <c r="E557" s="15" t="s">
        <v>12</v>
      </c>
      <c r="F557" s="7">
        <v>35.4</v>
      </c>
      <c r="G557" s="7"/>
      <c r="H557" s="7">
        <f t="shared" ref="H557" si="980">SUM(F557:G557)</f>
        <v>35.4</v>
      </c>
      <c r="I557" s="7">
        <v>35.4</v>
      </c>
      <c r="J557" s="7"/>
      <c r="K557" s="7">
        <f t="shared" ref="K557" si="981">SUM(I557:J557)</f>
        <v>35.4</v>
      </c>
      <c r="L557" s="7">
        <v>35.4</v>
      </c>
      <c r="M557" s="7"/>
      <c r="N557" s="7">
        <f t="shared" ref="N557" si="982">SUM(L557:M557)</f>
        <v>35.4</v>
      </c>
      <c r="O557" s="126"/>
    </row>
    <row r="558" spans="1:15" ht="15.75" outlineLevel="7" x14ac:dyDescent="0.2">
      <c r="A558" s="5" t="s">
        <v>382</v>
      </c>
      <c r="B558" s="5" t="s">
        <v>560</v>
      </c>
      <c r="C558" s="10"/>
      <c r="D558" s="10"/>
      <c r="E558" s="11" t="s">
        <v>544</v>
      </c>
      <c r="F558" s="4">
        <f>F559+F587+F612+F622+F628+F639</f>
        <v>1583524.36</v>
      </c>
      <c r="G558" s="4">
        <f t="shared" ref="G558:H558" si="983">G559+G587+G612+G622+G628+G639</f>
        <v>12036.775009999999</v>
      </c>
      <c r="H558" s="4">
        <f t="shared" si="983"/>
        <v>1595561.1350100001</v>
      </c>
      <c r="I558" s="4">
        <f>I559+I587+I612+I622+I628+I639</f>
        <v>1549796.91</v>
      </c>
      <c r="J558" s="4">
        <f t="shared" ref="J558" si="984">J559+J587+J612+J622+J628+J639</f>
        <v>9771.5999999999985</v>
      </c>
      <c r="K558" s="4">
        <f t="shared" ref="K558" si="985">K559+K587+K612+K622+K628+K639</f>
        <v>1559568.51</v>
      </c>
      <c r="L558" s="4">
        <f>L559+L587+L612+L622+L628+L639</f>
        <v>1554791.7500000005</v>
      </c>
      <c r="M558" s="4">
        <f t="shared" ref="M558" si="986">M559+M587+M612+M622+M628+M639</f>
        <v>4123.7</v>
      </c>
      <c r="N558" s="4">
        <f t="shared" ref="N558" si="987">N559+N587+N612+N622+N628+N639</f>
        <v>1558915.4500000004</v>
      </c>
      <c r="O558" s="126"/>
    </row>
    <row r="559" spans="1:15" ht="15.75" outlineLevel="1" x14ac:dyDescent="0.2">
      <c r="A559" s="5" t="s">
        <v>382</v>
      </c>
      <c r="B559" s="5" t="s">
        <v>384</v>
      </c>
      <c r="C559" s="5"/>
      <c r="D559" s="5"/>
      <c r="E559" s="19" t="s">
        <v>385</v>
      </c>
      <c r="F559" s="4">
        <f>F560</f>
        <v>649228.9</v>
      </c>
      <c r="G559" s="4">
        <f t="shared" ref="G559:H559" si="988">G560</f>
        <v>528.20792000000006</v>
      </c>
      <c r="H559" s="4">
        <f t="shared" si="988"/>
        <v>649757.10791999998</v>
      </c>
      <c r="I559" s="4">
        <f t="shared" ref="I559:L559" si="989">I560</f>
        <v>623577</v>
      </c>
      <c r="J559" s="4">
        <f t="shared" ref="J559" si="990">J560</f>
        <v>5708.7</v>
      </c>
      <c r="K559" s="4">
        <f t="shared" ref="K559" si="991">K560</f>
        <v>629285.69999999995</v>
      </c>
      <c r="L559" s="4">
        <f t="shared" si="989"/>
        <v>620732.10000000009</v>
      </c>
      <c r="M559" s="4">
        <f t="shared" ref="M559" si="992">M560</f>
        <v>5674.4</v>
      </c>
      <c r="N559" s="4">
        <f t="shared" ref="N559" si="993">N560</f>
        <v>626406.5</v>
      </c>
      <c r="O559" s="126"/>
    </row>
    <row r="560" spans="1:15" ht="31.5" outlineLevel="2" x14ac:dyDescent="0.2">
      <c r="A560" s="5" t="s">
        <v>382</v>
      </c>
      <c r="B560" s="5" t="s">
        <v>384</v>
      </c>
      <c r="C560" s="5" t="s">
        <v>290</v>
      </c>
      <c r="D560" s="5"/>
      <c r="E560" s="19" t="s">
        <v>291</v>
      </c>
      <c r="F560" s="4">
        <f>F561+F576</f>
        <v>649228.9</v>
      </c>
      <c r="G560" s="4">
        <f t="shared" ref="G560:H560" si="994">G561+G576</f>
        <v>528.20792000000006</v>
      </c>
      <c r="H560" s="4">
        <f t="shared" si="994"/>
        <v>649757.10791999998</v>
      </c>
      <c r="I560" s="4">
        <f>I561+I576</f>
        <v>623577</v>
      </c>
      <c r="J560" s="4">
        <f t="shared" ref="J560" si="995">J561+J576</f>
        <v>5708.7</v>
      </c>
      <c r="K560" s="4">
        <f t="shared" ref="K560" si="996">K561+K576</f>
        <v>629285.69999999995</v>
      </c>
      <c r="L560" s="4">
        <f>L561+L576</f>
        <v>620732.10000000009</v>
      </c>
      <c r="M560" s="4">
        <f t="shared" ref="M560" si="997">M561+M576</f>
        <v>5674.4</v>
      </c>
      <c r="N560" s="4">
        <f t="shared" ref="N560" si="998">N561+N576</f>
        <v>626406.5</v>
      </c>
      <c r="O560" s="126"/>
    </row>
    <row r="561" spans="1:15" ht="31.5" outlineLevel="3" x14ac:dyDescent="0.2">
      <c r="A561" s="5" t="s">
        <v>382</v>
      </c>
      <c r="B561" s="5" t="s">
        <v>384</v>
      </c>
      <c r="C561" s="5" t="s">
        <v>292</v>
      </c>
      <c r="D561" s="5"/>
      <c r="E561" s="19" t="s">
        <v>293</v>
      </c>
      <c r="F561" s="4">
        <f>F562+F573</f>
        <v>17495.3</v>
      </c>
      <c r="G561" s="4">
        <f t="shared" ref="G561:H561" si="999">G562+G573</f>
        <v>-892.69208000000003</v>
      </c>
      <c r="H561" s="4">
        <f t="shared" si="999"/>
        <v>16602.607919999999</v>
      </c>
      <c r="I561" s="4">
        <f>I562+I573</f>
        <v>10550</v>
      </c>
      <c r="J561" s="4">
        <f t="shared" ref="J561" si="1000">J562+J573</f>
        <v>0</v>
      </c>
      <c r="K561" s="4">
        <f t="shared" ref="K561" si="1001">K562+K573</f>
        <v>10550</v>
      </c>
      <c r="L561" s="4">
        <f>L562+L573</f>
        <v>11222.5</v>
      </c>
      <c r="M561" s="4">
        <f t="shared" ref="M561" si="1002">M562+M573</f>
        <v>0</v>
      </c>
      <c r="N561" s="4">
        <f t="shared" ref="N561" si="1003">N562+N573</f>
        <v>11222.5</v>
      </c>
      <c r="O561" s="126"/>
    </row>
    <row r="562" spans="1:15" ht="47.25" outlineLevel="4" x14ac:dyDescent="0.2">
      <c r="A562" s="5" t="s">
        <v>382</v>
      </c>
      <c r="B562" s="5" t="s">
        <v>384</v>
      </c>
      <c r="C562" s="5" t="s">
        <v>294</v>
      </c>
      <c r="D562" s="5"/>
      <c r="E562" s="19" t="s">
        <v>295</v>
      </c>
      <c r="F562" s="4">
        <f>F563+F569+F571+F565</f>
        <v>17095.3</v>
      </c>
      <c r="G562" s="4">
        <f>G563+G569+G571+G565+G567</f>
        <v>-892.69208000000003</v>
      </c>
      <c r="H562" s="4">
        <f t="shared" ref="H562:N562" si="1004">H563+H569+H571+H565+H567</f>
        <v>16202.607919999999</v>
      </c>
      <c r="I562" s="4">
        <f t="shared" si="1004"/>
        <v>10550</v>
      </c>
      <c r="J562" s="4">
        <f t="shared" si="1004"/>
        <v>0</v>
      </c>
      <c r="K562" s="4">
        <f t="shared" si="1004"/>
        <v>10550</v>
      </c>
      <c r="L562" s="4">
        <f t="shared" si="1004"/>
        <v>11222.5</v>
      </c>
      <c r="M562" s="4">
        <f t="shared" si="1004"/>
        <v>0</v>
      </c>
      <c r="N562" s="4">
        <f t="shared" si="1004"/>
        <v>11222.5</v>
      </c>
      <c r="O562" s="126"/>
    </row>
    <row r="563" spans="1:15" ht="15.75" outlineLevel="5" x14ac:dyDescent="0.2">
      <c r="A563" s="5" t="s">
        <v>382</v>
      </c>
      <c r="B563" s="5" t="s">
        <v>384</v>
      </c>
      <c r="C563" s="5" t="s">
        <v>386</v>
      </c>
      <c r="D563" s="5"/>
      <c r="E563" s="19" t="s">
        <v>387</v>
      </c>
      <c r="F563" s="4">
        <f>F564</f>
        <v>10172.5</v>
      </c>
      <c r="G563" s="4">
        <f t="shared" ref="G563:H563" si="1005">G564</f>
        <v>-1250</v>
      </c>
      <c r="H563" s="4">
        <f t="shared" si="1005"/>
        <v>8922.5</v>
      </c>
      <c r="I563" s="4">
        <f t="shared" ref="I563:L565" si="1006">I564</f>
        <v>9150</v>
      </c>
      <c r="J563" s="4">
        <f t="shared" ref="J563" si="1007">J564</f>
        <v>0</v>
      </c>
      <c r="K563" s="4">
        <f t="shared" ref="K563" si="1008">K564</f>
        <v>9150</v>
      </c>
      <c r="L563" s="4">
        <f t="shared" si="1006"/>
        <v>10172.5</v>
      </c>
      <c r="M563" s="4">
        <f t="shared" ref="M563" si="1009">M564</f>
        <v>0</v>
      </c>
      <c r="N563" s="4">
        <f t="shared" ref="N563" si="1010">N564</f>
        <v>10172.5</v>
      </c>
      <c r="O563" s="126"/>
    </row>
    <row r="564" spans="1:15" ht="15.75" outlineLevel="7" x14ac:dyDescent="0.2">
      <c r="A564" s="10" t="s">
        <v>382</v>
      </c>
      <c r="B564" s="10" t="s">
        <v>384</v>
      </c>
      <c r="C564" s="10" t="s">
        <v>386</v>
      </c>
      <c r="D564" s="10" t="s">
        <v>27</v>
      </c>
      <c r="E564" s="15" t="s">
        <v>28</v>
      </c>
      <c r="F564" s="7">
        <v>10172.5</v>
      </c>
      <c r="G564" s="7">
        <v>-1250</v>
      </c>
      <c r="H564" s="7">
        <f t="shared" ref="H564" si="1011">SUM(F564:G564)</f>
        <v>8922.5</v>
      </c>
      <c r="I564" s="7">
        <v>9150</v>
      </c>
      <c r="J564" s="7"/>
      <c r="K564" s="7">
        <f t="shared" ref="K564" si="1012">SUM(I564:J564)</f>
        <v>9150</v>
      </c>
      <c r="L564" s="7">
        <v>10172.5</v>
      </c>
      <c r="M564" s="7"/>
      <c r="N564" s="7">
        <f t="shared" ref="N564" si="1013">SUM(L564:M564)</f>
        <v>10172.5</v>
      </c>
      <c r="O564" s="126"/>
    </row>
    <row r="565" spans="1:15" s="159" customFormat="1" ht="15.75" outlineLevel="7" x14ac:dyDescent="0.2">
      <c r="A565" s="5" t="s">
        <v>382</v>
      </c>
      <c r="B565" s="5" t="s">
        <v>384</v>
      </c>
      <c r="C565" s="9" t="s">
        <v>592</v>
      </c>
      <c r="D565" s="9"/>
      <c r="E565" s="12" t="s">
        <v>590</v>
      </c>
      <c r="F565" s="4">
        <f>F566</f>
        <v>100</v>
      </c>
      <c r="G565" s="4">
        <f t="shared" ref="G565:H567" si="1014">G566</f>
        <v>0</v>
      </c>
      <c r="H565" s="4">
        <f t="shared" si="1014"/>
        <v>100</v>
      </c>
      <c r="I565" s="4">
        <f t="shared" si="1006"/>
        <v>0</v>
      </c>
      <c r="J565" s="4">
        <f t="shared" ref="J565" si="1015">J566</f>
        <v>0</v>
      </c>
      <c r="K565" s="4"/>
      <c r="L565" s="4">
        <f t="shared" si="1006"/>
        <v>0</v>
      </c>
      <c r="M565" s="4">
        <f t="shared" ref="M565" si="1016">M566</f>
        <v>0</v>
      </c>
      <c r="N565" s="4"/>
      <c r="O565" s="126"/>
    </row>
    <row r="566" spans="1:15" ht="31.5" outlineLevel="7" x14ac:dyDescent="0.2">
      <c r="A566" s="10" t="s">
        <v>382</v>
      </c>
      <c r="B566" s="10" t="s">
        <v>384</v>
      </c>
      <c r="C566" s="8" t="s">
        <v>592</v>
      </c>
      <c r="D566" s="8" t="s">
        <v>92</v>
      </c>
      <c r="E566" s="14" t="s">
        <v>591</v>
      </c>
      <c r="F566" s="7">
        <v>100</v>
      </c>
      <c r="G566" s="7"/>
      <c r="H566" s="7">
        <f t="shared" ref="H566" si="1017">SUM(F566:G566)</f>
        <v>100</v>
      </c>
      <c r="I566" s="7"/>
      <c r="J566" s="7"/>
      <c r="K566" s="7"/>
      <c r="L566" s="7"/>
      <c r="M566" s="7"/>
      <c r="N566" s="7"/>
      <c r="O566" s="126"/>
    </row>
    <row r="567" spans="1:15" s="159" customFormat="1" ht="63" outlineLevel="7" x14ac:dyDescent="0.2">
      <c r="A567" s="5" t="s">
        <v>382</v>
      </c>
      <c r="B567" s="5" t="s">
        <v>384</v>
      </c>
      <c r="C567" s="9" t="s">
        <v>830</v>
      </c>
      <c r="D567" s="9"/>
      <c r="E567" s="123" t="s">
        <v>829</v>
      </c>
      <c r="F567" s="4"/>
      <c r="G567" s="4">
        <f t="shared" si="1014"/>
        <v>357.30792000000002</v>
      </c>
      <c r="H567" s="4">
        <f t="shared" si="1014"/>
        <v>357.30792000000002</v>
      </c>
      <c r="I567" s="4"/>
      <c r="J567" s="4"/>
      <c r="K567" s="4"/>
      <c r="L567" s="4"/>
      <c r="M567" s="4"/>
      <c r="N567" s="4"/>
      <c r="O567" s="126"/>
    </row>
    <row r="568" spans="1:15" ht="31.5" outlineLevel="7" x14ac:dyDescent="0.2">
      <c r="A568" s="10" t="s">
        <v>382</v>
      </c>
      <c r="B568" s="10" t="s">
        <v>384</v>
      </c>
      <c r="C568" s="8" t="s">
        <v>830</v>
      </c>
      <c r="D568" s="8" t="s">
        <v>92</v>
      </c>
      <c r="E568" s="121" t="s">
        <v>591</v>
      </c>
      <c r="F568" s="7"/>
      <c r="G568" s="102">
        <v>357.30792000000002</v>
      </c>
      <c r="H568" s="102">
        <f t="shared" ref="H568" si="1018">SUM(F568:G568)</f>
        <v>357.30792000000002</v>
      </c>
      <c r="I568" s="7"/>
      <c r="J568" s="7"/>
      <c r="K568" s="7"/>
      <c r="L568" s="7"/>
      <c r="M568" s="7"/>
      <c r="N568" s="7"/>
      <c r="O568" s="126"/>
    </row>
    <row r="569" spans="1:15" s="160" customFormat="1" ht="47.25" outlineLevel="5" x14ac:dyDescent="0.2">
      <c r="A569" s="5" t="s">
        <v>382</v>
      </c>
      <c r="B569" s="5" t="s">
        <v>384</v>
      </c>
      <c r="C569" s="5" t="s">
        <v>388</v>
      </c>
      <c r="D569" s="5"/>
      <c r="E569" s="19" t="s">
        <v>389</v>
      </c>
      <c r="F569" s="4">
        <f>F570</f>
        <v>4372.8</v>
      </c>
      <c r="G569" s="4">
        <f t="shared" ref="G569:H569" si="1019">G570</f>
        <v>0</v>
      </c>
      <c r="H569" s="4">
        <f t="shared" si="1019"/>
        <v>4372.8</v>
      </c>
      <c r="I569" s="4">
        <f t="shared" ref="I569" si="1020">I570</f>
        <v>0</v>
      </c>
      <c r="J569" s="4">
        <f t="shared" ref="J569" si="1021">J570</f>
        <v>0</v>
      </c>
      <c r="K569" s="4"/>
      <c r="L569" s="4">
        <f t="shared" ref="L569" si="1022">L570</f>
        <v>0</v>
      </c>
      <c r="M569" s="4">
        <f t="shared" ref="M569" si="1023">M570</f>
        <v>0</v>
      </c>
      <c r="N569" s="4"/>
      <c r="O569" s="126"/>
    </row>
    <row r="570" spans="1:15" s="160" customFormat="1" ht="31.5" outlineLevel="7" x14ac:dyDescent="0.2">
      <c r="A570" s="10" t="s">
        <v>382</v>
      </c>
      <c r="B570" s="10" t="s">
        <v>384</v>
      </c>
      <c r="C570" s="10" t="s">
        <v>388</v>
      </c>
      <c r="D570" s="10" t="s">
        <v>92</v>
      </c>
      <c r="E570" s="15" t="s">
        <v>93</v>
      </c>
      <c r="F570" s="7">
        <v>4372.8</v>
      </c>
      <c r="G570" s="7"/>
      <c r="H570" s="7">
        <f t="shared" ref="H570" si="1024">SUM(F570:G570)</f>
        <v>4372.8</v>
      </c>
      <c r="I570" s="7"/>
      <c r="J570" s="7"/>
      <c r="K570" s="7"/>
      <c r="L570" s="7"/>
      <c r="M570" s="7"/>
      <c r="N570" s="7"/>
      <c r="O570" s="126"/>
    </row>
    <row r="571" spans="1:15" s="160" customFormat="1" ht="63" outlineLevel="5" x14ac:dyDescent="0.2">
      <c r="A571" s="5" t="s">
        <v>382</v>
      </c>
      <c r="B571" s="5" t="s">
        <v>384</v>
      </c>
      <c r="C571" s="5" t="s">
        <v>390</v>
      </c>
      <c r="D571" s="5"/>
      <c r="E571" s="19" t="s">
        <v>391</v>
      </c>
      <c r="F571" s="4">
        <f>F572</f>
        <v>2450</v>
      </c>
      <c r="G571" s="4">
        <f t="shared" ref="G571:H571" si="1025">G572</f>
        <v>0</v>
      </c>
      <c r="H571" s="4">
        <f t="shared" si="1025"/>
        <v>2450</v>
      </c>
      <c r="I571" s="4">
        <f t="shared" ref="I571" si="1026">I572</f>
        <v>1400</v>
      </c>
      <c r="J571" s="4">
        <f t="shared" ref="J571" si="1027">J572</f>
        <v>0</v>
      </c>
      <c r="K571" s="4">
        <f t="shared" ref="K571" si="1028">K572</f>
        <v>1400</v>
      </c>
      <c r="L571" s="4">
        <f t="shared" ref="L571" si="1029">L572</f>
        <v>1050</v>
      </c>
      <c r="M571" s="4">
        <f t="shared" ref="M571" si="1030">M572</f>
        <v>0</v>
      </c>
      <c r="N571" s="4">
        <f t="shared" ref="N571" si="1031">N572</f>
        <v>1050</v>
      </c>
      <c r="O571" s="126"/>
    </row>
    <row r="572" spans="1:15" s="160" customFormat="1" ht="31.5" outlineLevel="7" x14ac:dyDescent="0.2">
      <c r="A572" s="10" t="s">
        <v>382</v>
      </c>
      <c r="B572" s="10" t="s">
        <v>384</v>
      </c>
      <c r="C572" s="10" t="s">
        <v>390</v>
      </c>
      <c r="D572" s="10" t="s">
        <v>92</v>
      </c>
      <c r="E572" s="15" t="s">
        <v>93</v>
      </c>
      <c r="F572" s="7">
        <v>2450</v>
      </c>
      <c r="G572" s="7"/>
      <c r="H572" s="7">
        <f t="shared" ref="H572" si="1032">SUM(F572:G572)</f>
        <v>2450</v>
      </c>
      <c r="I572" s="7">
        <v>1400</v>
      </c>
      <c r="J572" s="7"/>
      <c r="K572" s="7">
        <f t="shared" ref="K572" si="1033">SUM(I572:J572)</f>
        <v>1400</v>
      </c>
      <c r="L572" s="7">
        <v>1050</v>
      </c>
      <c r="M572" s="7"/>
      <c r="N572" s="7">
        <f t="shared" ref="N572" si="1034">SUM(L572:M572)</f>
        <v>1050</v>
      </c>
      <c r="O572" s="126"/>
    </row>
    <row r="573" spans="1:15" ht="31.5" outlineLevel="4" x14ac:dyDescent="0.2">
      <c r="A573" s="5" t="s">
        <v>382</v>
      </c>
      <c r="B573" s="5" t="s">
        <v>384</v>
      </c>
      <c r="C573" s="5" t="s">
        <v>392</v>
      </c>
      <c r="D573" s="5"/>
      <c r="E573" s="19" t="s">
        <v>801</v>
      </c>
      <c r="F573" s="4">
        <f>F574</f>
        <v>400</v>
      </c>
      <c r="G573" s="4">
        <f t="shared" ref="G573:H574" si="1035">G574</f>
        <v>0</v>
      </c>
      <c r="H573" s="4">
        <f t="shared" si="1035"/>
        <v>400</v>
      </c>
      <c r="I573" s="4">
        <f t="shared" ref="I573" si="1036">I574</f>
        <v>0</v>
      </c>
      <c r="J573" s="4">
        <f t="shared" ref="J573:J574" si="1037">J574</f>
        <v>0</v>
      </c>
      <c r="K573" s="4"/>
      <c r="L573" s="4">
        <f t="shared" ref="L573" si="1038">L574</f>
        <v>0</v>
      </c>
      <c r="M573" s="4">
        <f t="shared" ref="M573:M574" si="1039">M574</f>
        <v>0</v>
      </c>
      <c r="N573" s="4"/>
      <c r="O573" s="126"/>
    </row>
    <row r="574" spans="1:15" ht="47.25" outlineLevel="5" x14ac:dyDescent="0.2">
      <c r="A574" s="5" t="s">
        <v>382</v>
      </c>
      <c r="B574" s="5" t="s">
        <v>384</v>
      </c>
      <c r="C574" s="5" t="s">
        <v>393</v>
      </c>
      <c r="D574" s="5"/>
      <c r="E574" s="19" t="s">
        <v>394</v>
      </c>
      <c r="F574" s="4">
        <f>F575</f>
        <v>400</v>
      </c>
      <c r="G574" s="4">
        <f t="shared" si="1035"/>
        <v>0</v>
      </c>
      <c r="H574" s="4">
        <f t="shared" si="1035"/>
        <v>400</v>
      </c>
      <c r="I574" s="4">
        <f t="shared" ref="I574" si="1040">I575</f>
        <v>0</v>
      </c>
      <c r="J574" s="4">
        <f t="shared" si="1037"/>
        <v>0</v>
      </c>
      <c r="K574" s="4"/>
      <c r="L574" s="4">
        <f t="shared" ref="L574" si="1041">L575</f>
        <v>0</v>
      </c>
      <c r="M574" s="4">
        <f t="shared" si="1039"/>
        <v>0</v>
      </c>
      <c r="N574" s="4"/>
      <c r="O574" s="126"/>
    </row>
    <row r="575" spans="1:15" ht="31.5" outlineLevel="7" x14ac:dyDescent="0.2">
      <c r="A575" s="10" t="s">
        <v>382</v>
      </c>
      <c r="B575" s="10" t="s">
        <v>384</v>
      </c>
      <c r="C575" s="10" t="s">
        <v>393</v>
      </c>
      <c r="D575" s="10" t="s">
        <v>92</v>
      </c>
      <c r="E575" s="15" t="s">
        <v>93</v>
      </c>
      <c r="F575" s="7">
        <v>400</v>
      </c>
      <c r="G575" s="7"/>
      <c r="H575" s="7">
        <f t="shared" ref="H575" si="1042">SUM(F575:G575)</f>
        <v>400</v>
      </c>
      <c r="I575" s="7"/>
      <c r="J575" s="7"/>
      <c r="K575" s="7"/>
      <c r="L575" s="7"/>
      <c r="M575" s="7"/>
      <c r="N575" s="7"/>
      <c r="O575" s="126"/>
    </row>
    <row r="576" spans="1:15" ht="31.5" outlineLevel="3" x14ac:dyDescent="0.2">
      <c r="A576" s="5" t="s">
        <v>382</v>
      </c>
      <c r="B576" s="5" t="s">
        <v>384</v>
      </c>
      <c r="C576" s="5" t="s">
        <v>395</v>
      </c>
      <c r="D576" s="5"/>
      <c r="E576" s="19" t="s">
        <v>396</v>
      </c>
      <c r="F576" s="4">
        <f>F577+F580</f>
        <v>631733.6</v>
      </c>
      <c r="G576" s="4">
        <f t="shared" ref="G576:H576" si="1043">G577+G580</f>
        <v>1420.9</v>
      </c>
      <c r="H576" s="4">
        <f t="shared" si="1043"/>
        <v>633154.5</v>
      </c>
      <c r="I576" s="4">
        <f t="shared" ref="I576:L576" si="1044">I577+I580</f>
        <v>613027</v>
      </c>
      <c r="J576" s="4">
        <f t="shared" ref="J576" si="1045">J577+J580</f>
        <v>5708.7</v>
      </c>
      <c r="K576" s="4">
        <f t="shared" ref="K576" si="1046">K577+K580</f>
        <v>618735.69999999995</v>
      </c>
      <c r="L576" s="4">
        <f t="shared" si="1044"/>
        <v>609509.60000000009</v>
      </c>
      <c r="M576" s="4">
        <f t="shared" ref="M576" si="1047">M577+M580</f>
        <v>5674.4</v>
      </c>
      <c r="N576" s="4">
        <f t="shared" ref="N576" si="1048">N577+N580</f>
        <v>615184</v>
      </c>
      <c r="O576" s="126"/>
    </row>
    <row r="577" spans="1:15" ht="31.5" outlineLevel="4" x14ac:dyDescent="0.2">
      <c r="A577" s="5" t="s">
        <v>382</v>
      </c>
      <c r="B577" s="5" t="s">
        <v>384</v>
      </c>
      <c r="C577" s="5" t="s">
        <v>397</v>
      </c>
      <c r="D577" s="5"/>
      <c r="E577" s="19" t="s">
        <v>57</v>
      </c>
      <c r="F577" s="4">
        <f t="shared" ref="F577:N578" si="1049">F578</f>
        <v>123225.9</v>
      </c>
      <c r="G577" s="4">
        <f t="shared" si="1049"/>
        <v>0</v>
      </c>
      <c r="H577" s="4">
        <f t="shared" si="1049"/>
        <v>123225.9</v>
      </c>
      <c r="I577" s="4">
        <f t="shared" ref="I577:I578" si="1050">I578</f>
        <v>110900</v>
      </c>
      <c r="J577" s="4">
        <f t="shared" si="1049"/>
        <v>0</v>
      </c>
      <c r="K577" s="4">
        <f t="shared" si="1049"/>
        <v>110900</v>
      </c>
      <c r="L577" s="4">
        <f t="shared" ref="L577:L578" si="1051">L578</f>
        <v>110900</v>
      </c>
      <c r="M577" s="4">
        <f t="shared" si="1049"/>
        <v>0</v>
      </c>
      <c r="N577" s="4">
        <f t="shared" si="1049"/>
        <v>110900</v>
      </c>
      <c r="O577" s="126"/>
    </row>
    <row r="578" spans="1:15" ht="31.5" outlineLevel="5" x14ac:dyDescent="0.2">
      <c r="A578" s="5" t="s">
        <v>382</v>
      </c>
      <c r="B578" s="5" t="s">
        <v>384</v>
      </c>
      <c r="C578" s="5" t="s">
        <v>398</v>
      </c>
      <c r="D578" s="5"/>
      <c r="E578" s="19" t="s">
        <v>399</v>
      </c>
      <c r="F578" s="4">
        <f t="shared" si="1049"/>
        <v>123225.9</v>
      </c>
      <c r="G578" s="4">
        <f t="shared" si="1049"/>
        <v>0</v>
      </c>
      <c r="H578" s="4">
        <f t="shared" si="1049"/>
        <v>123225.9</v>
      </c>
      <c r="I578" s="4">
        <f t="shared" si="1050"/>
        <v>110900</v>
      </c>
      <c r="J578" s="4">
        <f t="shared" si="1049"/>
        <v>0</v>
      </c>
      <c r="K578" s="4">
        <f t="shared" si="1049"/>
        <v>110900</v>
      </c>
      <c r="L578" s="4">
        <f t="shared" si="1051"/>
        <v>110900</v>
      </c>
      <c r="M578" s="4">
        <f t="shared" si="1049"/>
        <v>0</v>
      </c>
      <c r="N578" s="4">
        <f t="shared" si="1049"/>
        <v>110900</v>
      </c>
      <c r="O578" s="126"/>
    </row>
    <row r="579" spans="1:15" ht="31.5" outlineLevel="7" x14ac:dyDescent="0.2">
      <c r="A579" s="10" t="s">
        <v>382</v>
      </c>
      <c r="B579" s="10" t="s">
        <v>384</v>
      </c>
      <c r="C579" s="10" t="s">
        <v>398</v>
      </c>
      <c r="D579" s="10" t="s">
        <v>92</v>
      </c>
      <c r="E579" s="15" t="s">
        <v>93</v>
      </c>
      <c r="F579" s="7">
        <v>123225.9</v>
      </c>
      <c r="G579" s="7"/>
      <c r="H579" s="7">
        <f t="shared" ref="H579" si="1052">SUM(F579:G579)</f>
        <v>123225.9</v>
      </c>
      <c r="I579" s="7">
        <v>110900</v>
      </c>
      <c r="J579" s="7"/>
      <c r="K579" s="7">
        <f t="shared" ref="K579" si="1053">SUM(I579:J579)</f>
        <v>110900</v>
      </c>
      <c r="L579" s="7">
        <v>110900</v>
      </c>
      <c r="M579" s="7"/>
      <c r="N579" s="7">
        <f t="shared" ref="N579" si="1054">SUM(L579:M579)</f>
        <v>110900</v>
      </c>
      <c r="O579" s="126"/>
    </row>
    <row r="580" spans="1:15" ht="31.5" outlineLevel="4" x14ac:dyDescent="0.2">
      <c r="A580" s="5" t="s">
        <v>382</v>
      </c>
      <c r="B580" s="5" t="s">
        <v>384</v>
      </c>
      <c r="C580" s="5" t="s">
        <v>400</v>
      </c>
      <c r="D580" s="5"/>
      <c r="E580" s="19" t="s">
        <v>401</v>
      </c>
      <c r="F580" s="4">
        <f>F581+F583</f>
        <v>508507.7</v>
      </c>
      <c r="G580" s="4">
        <f t="shared" ref="G580:H580" si="1055">G581+G583</f>
        <v>1420.9</v>
      </c>
      <c r="H580" s="4">
        <f t="shared" si="1055"/>
        <v>509928.60000000003</v>
      </c>
      <c r="I580" s="4">
        <f t="shared" ref="I580:L580" si="1056">I581+I583</f>
        <v>502127</v>
      </c>
      <c r="J580" s="4">
        <f t="shared" ref="J580" si="1057">J581+J583</f>
        <v>5708.7</v>
      </c>
      <c r="K580" s="4">
        <f t="shared" ref="K580" si="1058">K581+K583</f>
        <v>507835.7</v>
      </c>
      <c r="L580" s="4">
        <f t="shared" si="1056"/>
        <v>498609.60000000003</v>
      </c>
      <c r="M580" s="4">
        <f t="shared" ref="M580" si="1059">M581+M583</f>
        <v>5674.4</v>
      </c>
      <c r="N580" s="4">
        <f t="shared" ref="N580" si="1060">N581+N583</f>
        <v>504284.00000000006</v>
      </c>
      <c r="O580" s="126"/>
    </row>
    <row r="581" spans="1:15" ht="47.25" outlineLevel="5" x14ac:dyDescent="0.2">
      <c r="A581" s="5" t="s">
        <v>382</v>
      </c>
      <c r="B581" s="5" t="s">
        <v>384</v>
      </c>
      <c r="C581" s="5" t="s">
        <v>402</v>
      </c>
      <c r="D581" s="5"/>
      <c r="E581" s="19" t="s">
        <v>403</v>
      </c>
      <c r="F581" s="4">
        <f>F582</f>
        <v>4586</v>
      </c>
      <c r="G581" s="4">
        <f t="shared" ref="G581:H581" si="1061">G582</f>
        <v>0</v>
      </c>
      <c r="H581" s="4">
        <f t="shared" si="1061"/>
        <v>4586</v>
      </c>
      <c r="I581" s="4">
        <f t="shared" ref="I581:L581" si="1062">I582</f>
        <v>4150</v>
      </c>
      <c r="J581" s="4">
        <f t="shared" ref="J581" si="1063">J582</f>
        <v>0</v>
      </c>
      <c r="K581" s="4">
        <f t="shared" ref="K581" si="1064">K582</f>
        <v>4150</v>
      </c>
      <c r="L581" s="4">
        <f t="shared" si="1062"/>
        <v>4150</v>
      </c>
      <c r="M581" s="4">
        <f t="shared" ref="M581" si="1065">M582</f>
        <v>0</v>
      </c>
      <c r="N581" s="4">
        <f t="shared" ref="N581" si="1066">N582</f>
        <v>4150</v>
      </c>
      <c r="O581" s="126"/>
    </row>
    <row r="582" spans="1:15" ht="31.5" outlineLevel="7" x14ac:dyDescent="0.2">
      <c r="A582" s="10" t="s">
        <v>382</v>
      </c>
      <c r="B582" s="10" t="s">
        <v>384</v>
      </c>
      <c r="C582" s="10" t="s">
        <v>402</v>
      </c>
      <c r="D582" s="10" t="s">
        <v>92</v>
      </c>
      <c r="E582" s="15" t="s">
        <v>93</v>
      </c>
      <c r="F582" s="7">
        <v>4586</v>
      </c>
      <c r="G582" s="7"/>
      <c r="H582" s="7">
        <f t="shared" ref="H582" si="1067">SUM(F582:G582)</f>
        <v>4586</v>
      </c>
      <c r="I582" s="7">
        <v>4150</v>
      </c>
      <c r="J582" s="7"/>
      <c r="K582" s="7">
        <f t="shared" ref="K582" si="1068">SUM(I582:J582)</f>
        <v>4150</v>
      </c>
      <c r="L582" s="7">
        <v>4150</v>
      </c>
      <c r="M582" s="7"/>
      <c r="N582" s="7">
        <f t="shared" ref="N582" si="1069">SUM(L582:M582)</f>
        <v>4150</v>
      </c>
      <c r="O582" s="126"/>
    </row>
    <row r="583" spans="1:15" s="160" customFormat="1" ht="31.5" outlineLevel="5" x14ac:dyDescent="0.2">
      <c r="A583" s="5" t="s">
        <v>382</v>
      </c>
      <c r="B583" s="5" t="s">
        <v>384</v>
      </c>
      <c r="C583" s="5" t="s">
        <v>404</v>
      </c>
      <c r="D583" s="5"/>
      <c r="E583" s="19" t="s">
        <v>405</v>
      </c>
      <c r="F583" s="4">
        <f>F584+F585+F586</f>
        <v>503921.7</v>
      </c>
      <c r="G583" s="4">
        <f t="shared" ref="G583:H583" si="1070">G584+G585+G586</f>
        <v>1420.9</v>
      </c>
      <c r="H583" s="4">
        <f t="shared" si="1070"/>
        <v>505342.60000000003</v>
      </c>
      <c r="I583" s="4">
        <f t="shared" ref="I583:L583" si="1071">I584+I585+I586</f>
        <v>497977</v>
      </c>
      <c r="J583" s="4">
        <f t="shared" ref="J583" si="1072">J584+J585+J586</f>
        <v>5708.7</v>
      </c>
      <c r="K583" s="4">
        <f t="shared" ref="K583" si="1073">K584+K585+K586</f>
        <v>503685.7</v>
      </c>
      <c r="L583" s="4">
        <f t="shared" si="1071"/>
        <v>494459.60000000003</v>
      </c>
      <c r="M583" s="4">
        <f t="shared" ref="M583" si="1074">M584+M585+M586</f>
        <v>5674.4</v>
      </c>
      <c r="N583" s="4">
        <f t="shared" ref="N583" si="1075">N584+N585+N586</f>
        <v>500134.00000000006</v>
      </c>
      <c r="O583" s="126"/>
    </row>
    <row r="584" spans="1:15" s="160" customFormat="1" ht="31.5" outlineLevel="7" x14ac:dyDescent="0.2">
      <c r="A584" s="10" t="s">
        <v>382</v>
      </c>
      <c r="B584" s="10" t="s">
        <v>384</v>
      </c>
      <c r="C584" s="10" t="s">
        <v>404</v>
      </c>
      <c r="D584" s="10" t="s">
        <v>11</v>
      </c>
      <c r="E584" s="15" t="s">
        <v>12</v>
      </c>
      <c r="F584" s="7">
        <v>14.5</v>
      </c>
      <c r="G584" s="7"/>
      <c r="H584" s="7">
        <f t="shared" ref="H584:H586" si="1076">SUM(F584:G584)</f>
        <v>14.5</v>
      </c>
      <c r="I584" s="7">
        <v>14.5</v>
      </c>
      <c r="J584" s="7"/>
      <c r="K584" s="7">
        <f t="shared" ref="K584:K586" si="1077">SUM(I584:J584)</f>
        <v>14.5</v>
      </c>
      <c r="L584" s="7">
        <v>13.2</v>
      </c>
      <c r="M584" s="7"/>
      <c r="N584" s="7">
        <f t="shared" ref="N584:N586" si="1078">SUM(L584:M584)</f>
        <v>13.2</v>
      </c>
      <c r="O584" s="126"/>
    </row>
    <row r="585" spans="1:15" s="160" customFormat="1" ht="31.5" outlineLevel="7" x14ac:dyDescent="0.2">
      <c r="A585" s="10" t="s">
        <v>382</v>
      </c>
      <c r="B585" s="10" t="s">
        <v>384</v>
      </c>
      <c r="C585" s="10" t="s">
        <v>404</v>
      </c>
      <c r="D585" s="10" t="s">
        <v>92</v>
      </c>
      <c r="E585" s="15" t="s">
        <v>93</v>
      </c>
      <c r="F585" s="7">
        <v>472923.2</v>
      </c>
      <c r="G585" s="7">
        <v>1420.9</v>
      </c>
      <c r="H585" s="7">
        <f t="shared" si="1076"/>
        <v>474344.10000000003</v>
      </c>
      <c r="I585" s="7">
        <v>466978.5</v>
      </c>
      <c r="J585" s="7">
        <v>5708.7</v>
      </c>
      <c r="K585" s="7">
        <f t="shared" si="1077"/>
        <v>472687.2</v>
      </c>
      <c r="L585" s="7">
        <v>463462.40000000002</v>
      </c>
      <c r="M585" s="7">
        <v>5674.4</v>
      </c>
      <c r="N585" s="7">
        <f t="shared" si="1078"/>
        <v>469136.80000000005</v>
      </c>
      <c r="O585" s="126"/>
    </row>
    <row r="586" spans="1:15" s="160" customFormat="1" ht="15.75" outlineLevel="7" x14ac:dyDescent="0.2">
      <c r="A586" s="10" t="s">
        <v>382</v>
      </c>
      <c r="B586" s="10" t="s">
        <v>384</v>
      </c>
      <c r="C586" s="10" t="s">
        <v>404</v>
      </c>
      <c r="D586" s="10" t="s">
        <v>27</v>
      </c>
      <c r="E586" s="15" t="s">
        <v>28</v>
      </c>
      <c r="F586" s="7">
        <v>30984</v>
      </c>
      <c r="G586" s="7"/>
      <c r="H586" s="7">
        <f t="shared" si="1076"/>
        <v>30984</v>
      </c>
      <c r="I586" s="7">
        <v>30984</v>
      </c>
      <c r="J586" s="7"/>
      <c r="K586" s="7">
        <f t="shared" si="1077"/>
        <v>30984</v>
      </c>
      <c r="L586" s="7">
        <v>30984</v>
      </c>
      <c r="M586" s="7"/>
      <c r="N586" s="7">
        <f t="shared" si="1078"/>
        <v>30984</v>
      </c>
      <c r="O586" s="126"/>
    </row>
    <row r="587" spans="1:15" ht="15.75" outlineLevel="1" x14ac:dyDescent="0.2">
      <c r="A587" s="5" t="s">
        <v>382</v>
      </c>
      <c r="B587" s="5" t="s">
        <v>288</v>
      </c>
      <c r="C587" s="5"/>
      <c r="D587" s="5"/>
      <c r="E587" s="19" t="s">
        <v>289</v>
      </c>
      <c r="F587" s="4">
        <f>F588</f>
        <v>809159.3600000001</v>
      </c>
      <c r="G587" s="4">
        <f t="shared" ref="G587:H587" si="1079">G588</f>
        <v>5225.0920900000001</v>
      </c>
      <c r="H587" s="4">
        <f t="shared" si="1079"/>
        <v>814384.45209000015</v>
      </c>
      <c r="I587" s="4">
        <f t="shared" ref="I587:L587" si="1080">I588</f>
        <v>806569.61</v>
      </c>
      <c r="J587" s="4">
        <f t="shared" ref="J587" si="1081">J588</f>
        <v>3963.6</v>
      </c>
      <c r="K587" s="4">
        <f t="shared" ref="K587" si="1082">K588</f>
        <v>810533.21</v>
      </c>
      <c r="L587" s="4">
        <f t="shared" si="1080"/>
        <v>814904.05000000016</v>
      </c>
      <c r="M587" s="4">
        <f t="shared" ref="M587" si="1083">M588</f>
        <v>-1650</v>
      </c>
      <c r="N587" s="4">
        <f t="shared" ref="N587" si="1084">N588</f>
        <v>813254.05000000016</v>
      </c>
      <c r="O587" s="126"/>
    </row>
    <row r="588" spans="1:15" ht="31.5" outlineLevel="2" x14ac:dyDescent="0.2">
      <c r="A588" s="5" t="s">
        <v>382</v>
      </c>
      <c r="B588" s="5" t="s">
        <v>288</v>
      </c>
      <c r="C588" s="5" t="s">
        <v>290</v>
      </c>
      <c r="D588" s="5"/>
      <c r="E588" s="19" t="s">
        <v>291</v>
      </c>
      <c r="F588" s="4">
        <f>F595+F589</f>
        <v>809159.3600000001</v>
      </c>
      <c r="G588" s="4">
        <f t="shared" ref="G588:N588" si="1085">G595+G589</f>
        <v>5225.0920900000001</v>
      </c>
      <c r="H588" s="4">
        <f t="shared" si="1085"/>
        <v>814384.45209000015</v>
      </c>
      <c r="I588" s="4">
        <f t="shared" si="1085"/>
        <v>806569.61</v>
      </c>
      <c r="J588" s="4">
        <f t="shared" si="1085"/>
        <v>3963.6</v>
      </c>
      <c r="K588" s="4">
        <f t="shared" si="1085"/>
        <v>810533.21</v>
      </c>
      <c r="L588" s="4">
        <f t="shared" si="1085"/>
        <v>814904.05000000016</v>
      </c>
      <c r="M588" s="4">
        <f t="shared" si="1085"/>
        <v>-1650</v>
      </c>
      <c r="N588" s="4">
        <f t="shared" si="1085"/>
        <v>813254.05000000016</v>
      </c>
      <c r="O588" s="126"/>
    </row>
    <row r="589" spans="1:15" ht="31.5" outlineLevel="2" x14ac:dyDescent="0.2">
      <c r="A589" s="5" t="s">
        <v>382</v>
      </c>
      <c r="B589" s="5" t="s">
        <v>288</v>
      </c>
      <c r="C589" s="5" t="s">
        <v>292</v>
      </c>
      <c r="D589" s="5"/>
      <c r="E589" s="19" t="s">
        <v>293</v>
      </c>
      <c r="F589" s="4"/>
      <c r="G589" s="4">
        <f>G590</f>
        <v>4267.6920900000005</v>
      </c>
      <c r="H589" s="4">
        <f>H590</f>
        <v>4267.6920900000005</v>
      </c>
      <c r="I589" s="4"/>
      <c r="J589" s="4"/>
      <c r="K589" s="4"/>
      <c r="L589" s="4"/>
      <c r="M589" s="4"/>
      <c r="N589" s="4"/>
      <c r="O589" s="126"/>
    </row>
    <row r="590" spans="1:15" ht="47.25" outlineLevel="2" x14ac:dyDescent="0.2">
      <c r="A590" s="5" t="s">
        <v>382</v>
      </c>
      <c r="B590" s="5" t="s">
        <v>288</v>
      </c>
      <c r="C590" s="5" t="s">
        <v>294</v>
      </c>
      <c r="D590" s="5"/>
      <c r="E590" s="19" t="s">
        <v>295</v>
      </c>
      <c r="F590" s="4"/>
      <c r="G590" s="4">
        <f>G591+G593</f>
        <v>4267.6920900000005</v>
      </c>
      <c r="H590" s="4">
        <f>H591+H593</f>
        <v>4267.6920900000005</v>
      </c>
      <c r="I590" s="4"/>
      <c r="J590" s="4"/>
      <c r="K590" s="4"/>
      <c r="L590" s="4"/>
      <c r="M590" s="4"/>
      <c r="N590" s="4"/>
      <c r="O590" s="126"/>
    </row>
    <row r="591" spans="1:15" ht="47.25" outlineLevel="2" x14ac:dyDescent="0.2">
      <c r="A591" s="5" t="s">
        <v>382</v>
      </c>
      <c r="B591" s="5" t="s">
        <v>288</v>
      </c>
      <c r="C591" s="5" t="s">
        <v>831</v>
      </c>
      <c r="D591" s="5"/>
      <c r="E591" s="19" t="s">
        <v>828</v>
      </c>
      <c r="F591" s="4"/>
      <c r="G591" s="4">
        <f t="shared" ref="G591:H591" si="1086">G592</f>
        <v>3250</v>
      </c>
      <c r="H591" s="4">
        <f t="shared" si="1086"/>
        <v>3250</v>
      </c>
      <c r="I591" s="4"/>
      <c r="J591" s="4"/>
      <c r="K591" s="4"/>
      <c r="L591" s="4"/>
      <c r="M591" s="4"/>
      <c r="N591" s="4"/>
      <c r="O591" s="126"/>
    </row>
    <row r="592" spans="1:15" ht="31.5" outlineLevel="2" x14ac:dyDescent="0.2">
      <c r="A592" s="10" t="s">
        <v>382</v>
      </c>
      <c r="B592" s="10" t="s">
        <v>288</v>
      </c>
      <c r="C592" s="10" t="s">
        <v>831</v>
      </c>
      <c r="D592" s="10" t="s">
        <v>92</v>
      </c>
      <c r="E592" s="15" t="s">
        <v>93</v>
      </c>
      <c r="F592" s="4"/>
      <c r="G592" s="7">
        <v>3250</v>
      </c>
      <c r="H592" s="7">
        <f t="shared" ref="H592" si="1087">SUM(F592:G592)</f>
        <v>3250</v>
      </c>
      <c r="I592" s="4"/>
      <c r="J592" s="4"/>
      <c r="K592" s="4"/>
      <c r="L592" s="4"/>
      <c r="M592" s="4"/>
      <c r="N592" s="4"/>
      <c r="O592" s="126"/>
    </row>
    <row r="593" spans="1:15" s="159" customFormat="1" ht="63" outlineLevel="7" x14ac:dyDescent="0.2">
      <c r="A593" s="5" t="s">
        <v>382</v>
      </c>
      <c r="B593" s="5" t="s">
        <v>288</v>
      </c>
      <c r="C593" s="9" t="s">
        <v>830</v>
      </c>
      <c r="D593" s="9"/>
      <c r="E593" s="123" t="s">
        <v>829</v>
      </c>
      <c r="F593" s="4"/>
      <c r="G593" s="4">
        <f t="shared" ref="G593:H593" si="1088">G594</f>
        <v>1017.69209</v>
      </c>
      <c r="H593" s="4">
        <f t="shared" si="1088"/>
        <v>1017.69209</v>
      </c>
      <c r="I593" s="4"/>
      <c r="J593" s="4"/>
      <c r="K593" s="4"/>
      <c r="L593" s="4"/>
      <c r="M593" s="4"/>
      <c r="N593" s="4"/>
      <c r="O593" s="126"/>
    </row>
    <row r="594" spans="1:15" ht="31.5" outlineLevel="7" x14ac:dyDescent="0.2">
      <c r="A594" s="10" t="s">
        <v>382</v>
      </c>
      <c r="B594" s="10" t="s">
        <v>288</v>
      </c>
      <c r="C594" s="8" t="s">
        <v>830</v>
      </c>
      <c r="D594" s="8" t="s">
        <v>92</v>
      </c>
      <c r="E594" s="121" t="s">
        <v>591</v>
      </c>
      <c r="F594" s="7"/>
      <c r="G594" s="102">
        <f>477.3859+540.30619</f>
        <v>1017.69209</v>
      </c>
      <c r="H594" s="102">
        <f t="shared" ref="H594" si="1089">SUM(F594:G594)</f>
        <v>1017.69209</v>
      </c>
      <c r="I594" s="7"/>
      <c r="J594" s="7"/>
      <c r="K594" s="7"/>
      <c r="L594" s="7"/>
      <c r="M594" s="7"/>
      <c r="N594" s="7"/>
      <c r="O594" s="126"/>
    </row>
    <row r="595" spans="1:15" ht="31.5" outlineLevel="3" x14ac:dyDescent="0.2">
      <c r="A595" s="5" t="s">
        <v>382</v>
      </c>
      <c r="B595" s="5" t="s">
        <v>288</v>
      </c>
      <c r="C595" s="5" t="s">
        <v>395</v>
      </c>
      <c r="D595" s="5"/>
      <c r="E595" s="19" t="s">
        <v>396</v>
      </c>
      <c r="F595" s="4">
        <f>F596+F599</f>
        <v>809159.3600000001</v>
      </c>
      <c r="G595" s="4">
        <f t="shared" ref="G595:H595" si="1090">G596+G599</f>
        <v>957.4</v>
      </c>
      <c r="H595" s="4">
        <f t="shared" si="1090"/>
        <v>810116.76000000013</v>
      </c>
      <c r="I595" s="4">
        <f t="shared" ref="I595:L595" si="1091">I596+I599</f>
        <v>806569.61</v>
      </c>
      <c r="J595" s="4">
        <f t="shared" ref="J595" si="1092">J596+J599</f>
        <v>3963.6</v>
      </c>
      <c r="K595" s="4">
        <f t="shared" ref="K595" si="1093">K596+K599</f>
        <v>810533.21</v>
      </c>
      <c r="L595" s="4">
        <f t="shared" si="1091"/>
        <v>814904.05000000016</v>
      </c>
      <c r="M595" s="4">
        <f t="shared" ref="M595" si="1094">M596+M599</f>
        <v>-1650</v>
      </c>
      <c r="N595" s="4">
        <f t="shared" ref="N595" si="1095">N596+N599</f>
        <v>813254.05000000016</v>
      </c>
      <c r="O595" s="126"/>
    </row>
    <row r="596" spans="1:15" ht="31.5" outlineLevel="4" x14ac:dyDescent="0.2">
      <c r="A596" s="5" t="s">
        <v>382</v>
      </c>
      <c r="B596" s="5" t="s">
        <v>288</v>
      </c>
      <c r="C596" s="5" t="s">
        <v>397</v>
      </c>
      <c r="D596" s="5"/>
      <c r="E596" s="19" t="s">
        <v>57</v>
      </c>
      <c r="F596" s="4">
        <f t="shared" ref="F596:N597" si="1096">F597</f>
        <v>115417.3</v>
      </c>
      <c r="G596" s="4">
        <f t="shared" si="1096"/>
        <v>0</v>
      </c>
      <c r="H596" s="4">
        <f t="shared" si="1096"/>
        <v>115417.3</v>
      </c>
      <c r="I596" s="4">
        <f t="shared" ref="I596:I597" si="1097">I597</f>
        <v>110585.3</v>
      </c>
      <c r="J596" s="4">
        <f t="shared" si="1096"/>
        <v>0</v>
      </c>
      <c r="K596" s="4">
        <f t="shared" si="1096"/>
        <v>110585.3</v>
      </c>
      <c r="L596" s="4">
        <f t="shared" ref="L596:L597" si="1098">L597</f>
        <v>110585.3</v>
      </c>
      <c r="M596" s="4">
        <f t="shared" si="1096"/>
        <v>0</v>
      </c>
      <c r="N596" s="4">
        <f t="shared" si="1096"/>
        <v>110585.3</v>
      </c>
      <c r="O596" s="126"/>
    </row>
    <row r="597" spans="1:15" ht="15.75" outlineLevel="5" x14ac:dyDescent="0.2">
      <c r="A597" s="5" t="s">
        <v>382</v>
      </c>
      <c r="B597" s="5" t="s">
        <v>288</v>
      </c>
      <c r="C597" s="5" t="s">
        <v>408</v>
      </c>
      <c r="D597" s="5"/>
      <c r="E597" s="19" t="s">
        <v>409</v>
      </c>
      <c r="F597" s="4">
        <f t="shared" si="1096"/>
        <v>115417.3</v>
      </c>
      <c r="G597" s="4">
        <f t="shared" si="1096"/>
        <v>0</v>
      </c>
      <c r="H597" s="4">
        <f t="shared" si="1096"/>
        <v>115417.3</v>
      </c>
      <c r="I597" s="4">
        <f t="shared" si="1097"/>
        <v>110585.3</v>
      </c>
      <c r="J597" s="4">
        <f t="shared" si="1096"/>
        <v>0</v>
      </c>
      <c r="K597" s="4">
        <f t="shared" si="1096"/>
        <v>110585.3</v>
      </c>
      <c r="L597" s="4">
        <f t="shared" si="1098"/>
        <v>110585.3</v>
      </c>
      <c r="M597" s="4">
        <f t="shared" si="1096"/>
        <v>0</v>
      </c>
      <c r="N597" s="4">
        <f t="shared" si="1096"/>
        <v>110585.3</v>
      </c>
      <c r="O597" s="126"/>
    </row>
    <row r="598" spans="1:15" ht="31.5" outlineLevel="7" x14ac:dyDescent="0.2">
      <c r="A598" s="10" t="s">
        <v>382</v>
      </c>
      <c r="B598" s="10" t="s">
        <v>288</v>
      </c>
      <c r="C598" s="10" t="s">
        <v>408</v>
      </c>
      <c r="D598" s="10" t="s">
        <v>92</v>
      </c>
      <c r="E598" s="15" t="s">
        <v>93</v>
      </c>
      <c r="F598" s="7">
        <f>96687+18730.3</f>
        <v>115417.3</v>
      </c>
      <c r="G598" s="7"/>
      <c r="H598" s="7">
        <f t="shared" ref="H598" si="1099">SUM(F598:G598)</f>
        <v>115417.3</v>
      </c>
      <c r="I598" s="7">
        <f>91855+18730.3</f>
        <v>110585.3</v>
      </c>
      <c r="J598" s="7"/>
      <c r="K598" s="7">
        <f t="shared" ref="K598" si="1100">SUM(I598:J598)</f>
        <v>110585.3</v>
      </c>
      <c r="L598" s="7">
        <f>91855+18730.3</f>
        <v>110585.3</v>
      </c>
      <c r="M598" s="7"/>
      <c r="N598" s="7">
        <f t="shared" ref="N598" si="1101">SUM(L598:M598)</f>
        <v>110585.3</v>
      </c>
      <c r="O598" s="126"/>
    </row>
    <row r="599" spans="1:15" ht="31.5" outlineLevel="4" x14ac:dyDescent="0.2">
      <c r="A599" s="5" t="s">
        <v>382</v>
      </c>
      <c r="B599" s="5" t="s">
        <v>288</v>
      </c>
      <c r="C599" s="5" t="s">
        <v>400</v>
      </c>
      <c r="D599" s="5"/>
      <c r="E599" s="19" t="s">
        <v>401</v>
      </c>
      <c r="F599" s="4">
        <f>F600+F602+F604+F606+F610+F608</f>
        <v>693742.06</v>
      </c>
      <c r="G599" s="4">
        <f t="shared" ref="G599:H599" si="1102">G600+G602+G604+G606+G610+G608</f>
        <v>957.4</v>
      </c>
      <c r="H599" s="4">
        <f t="shared" si="1102"/>
        <v>694699.46000000008</v>
      </c>
      <c r="I599" s="4">
        <f t="shared" ref="I599:L599" si="1103">I600+I602+I604+I606+I610+I608</f>
        <v>695984.30999999994</v>
      </c>
      <c r="J599" s="4">
        <f t="shared" ref="J599" si="1104">J600+J602+J604+J606+J610+J608</f>
        <v>3963.6</v>
      </c>
      <c r="K599" s="4">
        <f t="shared" ref="K599" si="1105">K600+K602+K604+K606+K610+K608</f>
        <v>699947.90999999992</v>
      </c>
      <c r="L599" s="4">
        <f t="shared" si="1103"/>
        <v>704318.75000000012</v>
      </c>
      <c r="M599" s="4">
        <f t="shared" ref="M599" si="1106">M600+M602+M604+M606+M610+M608</f>
        <v>-1650</v>
      </c>
      <c r="N599" s="4">
        <f t="shared" ref="N599" si="1107">N600+N602+N604+N606+N610+N608</f>
        <v>702668.75000000012</v>
      </c>
      <c r="O599" s="126"/>
    </row>
    <row r="600" spans="1:15" ht="47.25" outlineLevel="5" x14ac:dyDescent="0.2">
      <c r="A600" s="5" t="s">
        <v>382</v>
      </c>
      <c r="B600" s="5" t="s">
        <v>288</v>
      </c>
      <c r="C600" s="5" t="s">
        <v>402</v>
      </c>
      <c r="D600" s="5"/>
      <c r="E600" s="19" t="s">
        <v>403</v>
      </c>
      <c r="F600" s="4">
        <f t="shared" ref="F600:N600" si="1108">F601</f>
        <v>11615.1</v>
      </c>
      <c r="G600" s="4">
        <f t="shared" si="1108"/>
        <v>0</v>
      </c>
      <c r="H600" s="4">
        <f t="shared" si="1108"/>
        <v>11615.1</v>
      </c>
      <c r="I600" s="4">
        <f t="shared" ref="I600" si="1109">I601</f>
        <v>10470</v>
      </c>
      <c r="J600" s="4">
        <f t="shared" si="1108"/>
        <v>0</v>
      </c>
      <c r="K600" s="4">
        <f t="shared" si="1108"/>
        <v>10470</v>
      </c>
      <c r="L600" s="4">
        <f t="shared" ref="L600" si="1110">L601</f>
        <v>10450</v>
      </c>
      <c r="M600" s="4">
        <f t="shared" si="1108"/>
        <v>0</v>
      </c>
      <c r="N600" s="4">
        <f t="shared" si="1108"/>
        <v>10450</v>
      </c>
      <c r="O600" s="126"/>
    </row>
    <row r="601" spans="1:15" ht="31.5" outlineLevel="7" x14ac:dyDescent="0.2">
      <c r="A601" s="10" t="s">
        <v>382</v>
      </c>
      <c r="B601" s="10" t="s">
        <v>288</v>
      </c>
      <c r="C601" s="10" t="s">
        <v>402</v>
      </c>
      <c r="D601" s="10" t="s">
        <v>92</v>
      </c>
      <c r="E601" s="15" t="s">
        <v>93</v>
      </c>
      <c r="F601" s="7">
        <v>11615.1</v>
      </c>
      <c r="G601" s="7"/>
      <c r="H601" s="7">
        <f t="shared" ref="H601" si="1111">SUM(F601:G601)</f>
        <v>11615.1</v>
      </c>
      <c r="I601" s="7">
        <v>10470</v>
      </c>
      <c r="J601" s="7"/>
      <c r="K601" s="7">
        <f t="shared" ref="K601" si="1112">SUM(I601:J601)</f>
        <v>10470</v>
      </c>
      <c r="L601" s="7">
        <v>10450</v>
      </c>
      <c r="M601" s="7"/>
      <c r="N601" s="7">
        <f t="shared" ref="N601" si="1113">SUM(L601:M601)</f>
        <v>10450</v>
      </c>
      <c r="O601" s="126"/>
    </row>
    <row r="602" spans="1:15" s="160" customFormat="1" ht="31.5" outlineLevel="5" x14ac:dyDescent="0.2">
      <c r="A602" s="5" t="s">
        <v>382</v>
      </c>
      <c r="B602" s="5" t="s">
        <v>288</v>
      </c>
      <c r="C602" s="5" t="s">
        <v>404</v>
      </c>
      <c r="D602" s="5"/>
      <c r="E602" s="19" t="s">
        <v>405</v>
      </c>
      <c r="F602" s="4">
        <f t="shared" ref="F602:N602" si="1114">F603</f>
        <v>537329.9</v>
      </c>
      <c r="G602" s="4">
        <f t="shared" si="1114"/>
        <v>957.4</v>
      </c>
      <c r="H602" s="4">
        <f t="shared" si="1114"/>
        <v>538287.30000000005</v>
      </c>
      <c r="I602" s="4">
        <f t="shared" ref="I602" si="1115">I603</f>
        <v>544976.69999999995</v>
      </c>
      <c r="J602" s="4">
        <f t="shared" si="1114"/>
        <v>3963.6</v>
      </c>
      <c r="K602" s="4">
        <f t="shared" si="1114"/>
        <v>548940.29999999993</v>
      </c>
      <c r="L602" s="4">
        <f t="shared" ref="L602" si="1116">L603</f>
        <v>551320.80000000005</v>
      </c>
      <c r="M602" s="4">
        <f t="shared" si="1114"/>
        <v>4009.8</v>
      </c>
      <c r="N602" s="4">
        <f t="shared" si="1114"/>
        <v>555330.60000000009</v>
      </c>
      <c r="O602" s="126"/>
    </row>
    <row r="603" spans="1:15" s="160" customFormat="1" ht="31.5" outlineLevel="7" x14ac:dyDescent="0.2">
      <c r="A603" s="10" t="s">
        <v>382</v>
      </c>
      <c r="B603" s="10" t="s">
        <v>288</v>
      </c>
      <c r="C603" s="10" t="s">
        <v>404</v>
      </c>
      <c r="D603" s="10" t="s">
        <v>92</v>
      </c>
      <c r="E603" s="15" t="s">
        <v>93</v>
      </c>
      <c r="F603" s="7">
        <v>537329.9</v>
      </c>
      <c r="G603" s="7">
        <v>957.4</v>
      </c>
      <c r="H603" s="7">
        <f t="shared" ref="H603" si="1117">SUM(F603:G603)</f>
        <v>538287.30000000005</v>
      </c>
      <c r="I603" s="7">
        <v>544976.69999999995</v>
      </c>
      <c r="J603" s="7">
        <v>3963.6</v>
      </c>
      <c r="K603" s="7">
        <f t="shared" ref="K603" si="1118">SUM(I603:J603)</f>
        <v>548940.29999999993</v>
      </c>
      <c r="L603" s="7">
        <v>551320.80000000005</v>
      </c>
      <c r="M603" s="7">
        <v>4009.8</v>
      </c>
      <c r="N603" s="7">
        <f t="shared" ref="N603" si="1119">SUM(L603:M603)</f>
        <v>555330.60000000009</v>
      </c>
      <c r="O603" s="169"/>
    </row>
    <row r="604" spans="1:15" s="160" customFormat="1" ht="47.25" outlineLevel="5" x14ac:dyDescent="0.2">
      <c r="A604" s="5" t="s">
        <v>382</v>
      </c>
      <c r="B604" s="5" t="s">
        <v>288</v>
      </c>
      <c r="C604" s="5" t="s">
        <v>410</v>
      </c>
      <c r="D604" s="5"/>
      <c r="E604" s="19" t="s">
        <v>411</v>
      </c>
      <c r="F604" s="4">
        <f t="shared" ref="F604:N604" si="1120">F605</f>
        <v>54531.7</v>
      </c>
      <c r="G604" s="4">
        <f t="shared" si="1120"/>
        <v>0</v>
      </c>
      <c r="H604" s="4">
        <f t="shared" si="1120"/>
        <v>54531.7</v>
      </c>
      <c r="I604" s="4">
        <f t="shared" ref="I604" si="1121">I605</f>
        <v>54531.7</v>
      </c>
      <c r="J604" s="4">
        <f t="shared" si="1120"/>
        <v>0</v>
      </c>
      <c r="K604" s="4">
        <f t="shared" si="1120"/>
        <v>54531.7</v>
      </c>
      <c r="L604" s="4">
        <f t="shared" ref="L604" si="1122">L605</f>
        <v>57226.8</v>
      </c>
      <c r="M604" s="4">
        <f t="shared" si="1120"/>
        <v>-5659.8</v>
      </c>
      <c r="N604" s="4">
        <f t="shared" si="1120"/>
        <v>51567</v>
      </c>
      <c r="O604" s="126"/>
    </row>
    <row r="605" spans="1:15" s="160" customFormat="1" ht="31.5" outlineLevel="7" x14ac:dyDescent="0.2">
      <c r="A605" s="10" t="s">
        <v>382</v>
      </c>
      <c r="B605" s="10" t="s">
        <v>288</v>
      </c>
      <c r="C605" s="10" t="s">
        <v>410</v>
      </c>
      <c r="D605" s="10" t="s">
        <v>92</v>
      </c>
      <c r="E605" s="15" t="s">
        <v>93</v>
      </c>
      <c r="F605" s="7">
        <v>54531.7</v>
      </c>
      <c r="G605" s="7"/>
      <c r="H605" s="7">
        <f t="shared" ref="H605" si="1123">SUM(F605:G605)</f>
        <v>54531.7</v>
      </c>
      <c r="I605" s="7">
        <v>54531.7</v>
      </c>
      <c r="J605" s="7"/>
      <c r="K605" s="7">
        <f t="shared" ref="K605" si="1124">SUM(I605:J605)</f>
        <v>54531.7</v>
      </c>
      <c r="L605" s="7">
        <v>57226.8</v>
      </c>
      <c r="M605" s="7">
        <v>-5659.8</v>
      </c>
      <c r="N605" s="7">
        <f t="shared" ref="N605" si="1125">SUM(L605:M605)</f>
        <v>51567</v>
      </c>
      <c r="O605" s="126"/>
    </row>
    <row r="606" spans="1:15" s="160" customFormat="1" ht="47.25" outlineLevel="5" x14ac:dyDescent="0.2">
      <c r="A606" s="5" t="s">
        <v>382</v>
      </c>
      <c r="B606" s="5" t="s">
        <v>288</v>
      </c>
      <c r="C606" s="5" t="s">
        <v>412</v>
      </c>
      <c r="D606" s="5"/>
      <c r="E606" s="19" t="s">
        <v>413</v>
      </c>
      <c r="F606" s="4">
        <f t="shared" ref="F606:N606" si="1126">F607</f>
        <v>84697.9</v>
      </c>
      <c r="G606" s="4">
        <f t="shared" si="1126"/>
        <v>0</v>
      </c>
      <c r="H606" s="4">
        <f t="shared" si="1126"/>
        <v>84697.9</v>
      </c>
      <c r="I606" s="4">
        <f t="shared" ref="I606" si="1127">I607</f>
        <v>80408.5</v>
      </c>
      <c r="J606" s="4">
        <f t="shared" si="1126"/>
        <v>0</v>
      </c>
      <c r="K606" s="4">
        <f t="shared" si="1126"/>
        <v>80408.5</v>
      </c>
      <c r="L606" s="4">
        <f t="shared" ref="L606" si="1128">L607</f>
        <v>79633.899999999994</v>
      </c>
      <c r="M606" s="4">
        <f t="shared" si="1126"/>
        <v>0</v>
      </c>
      <c r="N606" s="4">
        <f t="shared" si="1126"/>
        <v>79633.899999999994</v>
      </c>
      <c r="O606" s="126"/>
    </row>
    <row r="607" spans="1:15" s="160" customFormat="1" ht="31.5" outlineLevel="7" x14ac:dyDescent="0.2">
      <c r="A607" s="10" t="s">
        <v>382</v>
      </c>
      <c r="B607" s="10" t="s">
        <v>288</v>
      </c>
      <c r="C607" s="10" t="s">
        <v>412</v>
      </c>
      <c r="D607" s="10" t="s">
        <v>92</v>
      </c>
      <c r="E607" s="15" t="s">
        <v>93</v>
      </c>
      <c r="F607" s="7">
        <v>84697.9</v>
      </c>
      <c r="G607" s="7"/>
      <c r="H607" s="7">
        <f t="shared" ref="H607" si="1129">SUM(F607:G607)</f>
        <v>84697.9</v>
      </c>
      <c r="I607" s="7">
        <v>80408.5</v>
      </c>
      <c r="J607" s="7"/>
      <c r="K607" s="7">
        <f t="shared" ref="K607" si="1130">SUM(I607:J607)</f>
        <v>80408.5</v>
      </c>
      <c r="L607" s="7">
        <v>79633.899999999994</v>
      </c>
      <c r="M607" s="7"/>
      <c r="N607" s="7">
        <f t="shared" ref="N607" si="1131">SUM(L607:M607)</f>
        <v>79633.899999999994</v>
      </c>
      <c r="O607" s="126"/>
    </row>
    <row r="608" spans="1:15" s="161" customFormat="1" ht="173.25" outlineLevel="5" x14ac:dyDescent="0.2">
      <c r="A608" s="5" t="s">
        <v>382</v>
      </c>
      <c r="B608" s="5" t="s">
        <v>288</v>
      </c>
      <c r="C608" s="5" t="s">
        <v>414</v>
      </c>
      <c r="D608" s="5"/>
      <c r="E608" s="170" t="s">
        <v>593</v>
      </c>
      <c r="F608" s="4">
        <f t="shared" ref="F608:N610" si="1132">F609</f>
        <v>417.56</v>
      </c>
      <c r="G608" s="4">
        <f t="shared" si="1132"/>
        <v>0</v>
      </c>
      <c r="H608" s="4">
        <f t="shared" si="1132"/>
        <v>417.56</v>
      </c>
      <c r="I608" s="4">
        <f t="shared" ref="I608:I610" si="1133">I609</f>
        <v>419.81</v>
      </c>
      <c r="J608" s="4">
        <f t="shared" si="1132"/>
        <v>0</v>
      </c>
      <c r="K608" s="4">
        <f t="shared" si="1132"/>
        <v>419.81</v>
      </c>
      <c r="L608" s="4">
        <f t="shared" ref="L608:L610" si="1134">L609</f>
        <v>426.55</v>
      </c>
      <c r="M608" s="4">
        <f t="shared" si="1132"/>
        <v>0</v>
      </c>
      <c r="N608" s="4">
        <f t="shared" si="1132"/>
        <v>426.55</v>
      </c>
      <c r="O608" s="126"/>
    </row>
    <row r="609" spans="1:15" s="161" customFormat="1" ht="31.5" outlineLevel="7" x14ac:dyDescent="0.2">
      <c r="A609" s="10" t="s">
        <v>382</v>
      </c>
      <c r="B609" s="10" t="s">
        <v>288</v>
      </c>
      <c r="C609" s="10" t="s">
        <v>414</v>
      </c>
      <c r="D609" s="10" t="s">
        <v>92</v>
      </c>
      <c r="E609" s="15" t="s">
        <v>93</v>
      </c>
      <c r="F609" s="103">
        <v>417.56</v>
      </c>
      <c r="G609" s="7"/>
      <c r="H609" s="7">
        <f t="shared" ref="H609" si="1135">SUM(F609:G609)</f>
        <v>417.56</v>
      </c>
      <c r="I609" s="103">
        <v>419.81</v>
      </c>
      <c r="J609" s="7"/>
      <c r="K609" s="7">
        <f t="shared" ref="K609" si="1136">SUM(I609:J609)</f>
        <v>419.81</v>
      </c>
      <c r="L609" s="103">
        <v>426.55</v>
      </c>
      <c r="M609" s="7"/>
      <c r="N609" s="7">
        <f t="shared" ref="N609" si="1137">SUM(L609:M609)</f>
        <v>426.55</v>
      </c>
      <c r="O609" s="126"/>
    </row>
    <row r="610" spans="1:15" s="160" customFormat="1" ht="173.25" outlineLevel="5" x14ac:dyDescent="0.2">
      <c r="A610" s="5" t="s">
        <v>382</v>
      </c>
      <c r="B610" s="5" t="s">
        <v>288</v>
      </c>
      <c r="C610" s="5" t="s">
        <v>414</v>
      </c>
      <c r="D610" s="5"/>
      <c r="E610" s="170" t="s">
        <v>594</v>
      </c>
      <c r="F610" s="4">
        <f t="shared" si="1132"/>
        <v>5149.8999999999996</v>
      </c>
      <c r="G610" s="4">
        <f t="shared" si="1132"/>
        <v>0</v>
      </c>
      <c r="H610" s="4">
        <f t="shared" si="1132"/>
        <v>5149.8999999999996</v>
      </c>
      <c r="I610" s="4">
        <f t="shared" si="1133"/>
        <v>5177.6000000000004</v>
      </c>
      <c r="J610" s="4">
        <f t="shared" si="1132"/>
        <v>0</v>
      </c>
      <c r="K610" s="4">
        <f t="shared" si="1132"/>
        <v>5177.6000000000004</v>
      </c>
      <c r="L610" s="4">
        <f t="shared" si="1134"/>
        <v>5260.7</v>
      </c>
      <c r="M610" s="4">
        <f t="shared" si="1132"/>
        <v>0</v>
      </c>
      <c r="N610" s="4">
        <f t="shared" si="1132"/>
        <v>5260.7</v>
      </c>
      <c r="O610" s="126"/>
    </row>
    <row r="611" spans="1:15" s="160" customFormat="1" ht="31.5" outlineLevel="7" x14ac:dyDescent="0.2">
      <c r="A611" s="10" t="s">
        <v>382</v>
      </c>
      <c r="B611" s="10" t="s">
        <v>288</v>
      </c>
      <c r="C611" s="10" t="s">
        <v>414</v>
      </c>
      <c r="D611" s="10" t="s">
        <v>92</v>
      </c>
      <c r="E611" s="15" t="s">
        <v>93</v>
      </c>
      <c r="F611" s="7">
        <v>5149.8999999999996</v>
      </c>
      <c r="G611" s="7"/>
      <c r="H611" s="7">
        <f t="shared" ref="H611" si="1138">SUM(F611:G611)</f>
        <v>5149.8999999999996</v>
      </c>
      <c r="I611" s="7">
        <v>5177.6000000000004</v>
      </c>
      <c r="J611" s="7"/>
      <c r="K611" s="7">
        <f t="shared" ref="K611" si="1139">SUM(I611:J611)</f>
        <v>5177.6000000000004</v>
      </c>
      <c r="L611" s="7">
        <v>5260.7</v>
      </c>
      <c r="M611" s="7"/>
      <c r="N611" s="7">
        <f t="shared" ref="N611" si="1140">SUM(L611:M611)</f>
        <v>5260.7</v>
      </c>
      <c r="O611" s="126"/>
    </row>
    <row r="612" spans="1:15" ht="21" customHeight="1" outlineLevel="1" x14ac:dyDescent="0.2">
      <c r="A612" s="5" t="s">
        <v>382</v>
      </c>
      <c r="B612" s="5" t="s">
        <v>415</v>
      </c>
      <c r="C612" s="5"/>
      <c r="D612" s="5"/>
      <c r="E612" s="19" t="s">
        <v>416</v>
      </c>
      <c r="F612" s="4">
        <f>F613</f>
        <v>71424.800000000003</v>
      </c>
      <c r="G612" s="4">
        <f t="shared" ref="G612:H612" si="1141">G613</f>
        <v>6184.1750000000002</v>
      </c>
      <c r="H612" s="4">
        <f t="shared" si="1141"/>
        <v>77608.975000000006</v>
      </c>
      <c r="I612" s="4">
        <f t="shared" ref="I612:L612" si="1142">I613</f>
        <v>68000</v>
      </c>
      <c r="J612" s="4">
        <f t="shared" ref="J612" si="1143">J613</f>
        <v>0</v>
      </c>
      <c r="K612" s="4">
        <f t="shared" ref="K612" si="1144">K613</f>
        <v>68000</v>
      </c>
      <c r="L612" s="4">
        <f t="shared" si="1142"/>
        <v>68000</v>
      </c>
      <c r="M612" s="4">
        <f t="shared" ref="M612" si="1145">M613</f>
        <v>0</v>
      </c>
      <c r="N612" s="4">
        <f t="shared" ref="N612" si="1146">N613</f>
        <v>68000</v>
      </c>
      <c r="O612" s="126"/>
    </row>
    <row r="613" spans="1:15" ht="31.5" outlineLevel="2" x14ac:dyDescent="0.2">
      <c r="A613" s="5" t="s">
        <v>382</v>
      </c>
      <c r="B613" s="5" t="s">
        <v>415</v>
      </c>
      <c r="C613" s="5" t="s">
        <v>290</v>
      </c>
      <c r="D613" s="5"/>
      <c r="E613" s="19" t="s">
        <v>291</v>
      </c>
      <c r="F613" s="4">
        <f>F618</f>
        <v>71424.800000000003</v>
      </c>
      <c r="G613" s="4">
        <f>G618+G614</f>
        <v>6184.1750000000002</v>
      </c>
      <c r="H613" s="4">
        <f t="shared" ref="H613:N613" si="1147">H618+H614</f>
        <v>77608.975000000006</v>
      </c>
      <c r="I613" s="4">
        <f t="shared" si="1147"/>
        <v>68000</v>
      </c>
      <c r="J613" s="4">
        <f t="shared" si="1147"/>
        <v>0</v>
      </c>
      <c r="K613" s="4">
        <f t="shared" si="1147"/>
        <v>68000</v>
      </c>
      <c r="L613" s="4">
        <f t="shared" si="1147"/>
        <v>68000</v>
      </c>
      <c r="M613" s="4">
        <f t="shared" si="1147"/>
        <v>0</v>
      </c>
      <c r="N613" s="4">
        <f t="shared" si="1147"/>
        <v>68000</v>
      </c>
      <c r="O613" s="126"/>
    </row>
    <row r="614" spans="1:15" ht="31.5" outlineLevel="2" x14ac:dyDescent="0.2">
      <c r="A614" s="5" t="s">
        <v>382</v>
      </c>
      <c r="B614" s="5" t="s">
        <v>415</v>
      </c>
      <c r="C614" s="5" t="s">
        <v>292</v>
      </c>
      <c r="D614" s="5"/>
      <c r="E614" s="19" t="s">
        <v>293</v>
      </c>
      <c r="F614" s="4"/>
      <c r="G614" s="4">
        <f t="shared" ref="G614:H616" si="1148">G615</f>
        <v>6184.1750000000002</v>
      </c>
      <c r="H614" s="4">
        <f t="shared" si="1148"/>
        <v>6184.1750000000002</v>
      </c>
      <c r="I614" s="4"/>
      <c r="J614" s="4"/>
      <c r="K614" s="4"/>
      <c r="L614" s="4"/>
      <c r="M614" s="4"/>
      <c r="N614" s="4"/>
      <c r="O614" s="126"/>
    </row>
    <row r="615" spans="1:15" ht="47.25" outlineLevel="2" x14ac:dyDescent="0.2">
      <c r="A615" s="5" t="s">
        <v>382</v>
      </c>
      <c r="B615" s="5" t="s">
        <v>415</v>
      </c>
      <c r="C615" s="5" t="s">
        <v>294</v>
      </c>
      <c r="D615" s="5"/>
      <c r="E615" s="19" t="s">
        <v>295</v>
      </c>
      <c r="F615" s="4"/>
      <c r="G615" s="4">
        <f t="shared" si="1148"/>
        <v>6184.1750000000002</v>
      </c>
      <c r="H615" s="4">
        <f t="shared" si="1148"/>
        <v>6184.1750000000002</v>
      </c>
      <c r="I615" s="4"/>
      <c r="J615" s="4"/>
      <c r="K615" s="4"/>
      <c r="L615" s="4"/>
      <c r="M615" s="4"/>
      <c r="N615" s="4"/>
      <c r="O615" s="126"/>
    </row>
    <row r="616" spans="1:15" ht="63" outlineLevel="2" x14ac:dyDescent="0.2">
      <c r="A616" s="5" t="s">
        <v>382</v>
      </c>
      <c r="B616" s="5" t="s">
        <v>415</v>
      </c>
      <c r="C616" s="9" t="s">
        <v>830</v>
      </c>
      <c r="D616" s="9"/>
      <c r="E616" s="123" t="s">
        <v>829</v>
      </c>
      <c r="F616" s="4"/>
      <c r="G616" s="4">
        <f t="shared" si="1148"/>
        <v>6184.1750000000002</v>
      </c>
      <c r="H616" s="4">
        <f t="shared" si="1148"/>
        <v>6184.1750000000002</v>
      </c>
      <c r="I616" s="4"/>
      <c r="J616" s="4"/>
      <c r="K616" s="4"/>
      <c r="L616" s="4"/>
      <c r="M616" s="4"/>
      <c r="N616" s="4"/>
      <c r="O616" s="126"/>
    </row>
    <row r="617" spans="1:15" ht="31.5" outlineLevel="2" x14ac:dyDescent="0.2">
      <c r="A617" s="10" t="s">
        <v>382</v>
      </c>
      <c r="B617" s="10" t="s">
        <v>415</v>
      </c>
      <c r="C617" s="8" t="s">
        <v>830</v>
      </c>
      <c r="D617" s="8" t="s">
        <v>92</v>
      </c>
      <c r="E617" s="121" t="s">
        <v>591</v>
      </c>
      <c r="F617" s="4"/>
      <c r="G617" s="102">
        <v>6184.1750000000002</v>
      </c>
      <c r="H617" s="102">
        <f t="shared" ref="H617" si="1149">SUM(F617:G617)</f>
        <v>6184.1750000000002</v>
      </c>
      <c r="I617" s="4"/>
      <c r="J617" s="4"/>
      <c r="K617" s="4"/>
      <c r="L617" s="4"/>
      <c r="M617" s="4"/>
      <c r="N617" s="4"/>
      <c r="O617" s="126"/>
    </row>
    <row r="618" spans="1:15" ht="31.5" outlineLevel="3" x14ac:dyDescent="0.2">
      <c r="A618" s="5" t="s">
        <v>382</v>
      </c>
      <c r="B618" s="5" t="s">
        <v>415</v>
      </c>
      <c r="C618" s="5" t="s">
        <v>395</v>
      </c>
      <c r="D618" s="5"/>
      <c r="E618" s="19" t="s">
        <v>396</v>
      </c>
      <c r="F618" s="4">
        <f t="shared" ref="F618:N620" si="1150">F619</f>
        <v>71424.800000000003</v>
      </c>
      <c r="G618" s="4">
        <f t="shared" si="1150"/>
        <v>0</v>
      </c>
      <c r="H618" s="4">
        <f t="shared" si="1150"/>
        <v>71424.800000000003</v>
      </c>
      <c r="I618" s="4">
        <f t="shared" ref="I618:I620" si="1151">I619</f>
        <v>68000</v>
      </c>
      <c r="J618" s="4">
        <f t="shared" si="1150"/>
        <v>0</v>
      </c>
      <c r="K618" s="4">
        <f t="shared" si="1150"/>
        <v>68000</v>
      </c>
      <c r="L618" s="4">
        <f t="shared" ref="L618:L620" si="1152">L619</f>
        <v>68000</v>
      </c>
      <c r="M618" s="4">
        <f t="shared" si="1150"/>
        <v>0</v>
      </c>
      <c r="N618" s="4">
        <f t="shared" si="1150"/>
        <v>68000</v>
      </c>
      <c r="O618" s="126"/>
    </row>
    <row r="619" spans="1:15" ht="31.5" outlineLevel="4" x14ac:dyDescent="0.2">
      <c r="A619" s="5" t="s">
        <v>382</v>
      </c>
      <c r="B619" s="5" t="s">
        <v>415</v>
      </c>
      <c r="C619" s="5" t="s">
        <v>397</v>
      </c>
      <c r="D619" s="5"/>
      <c r="E619" s="19" t="s">
        <v>57</v>
      </c>
      <c r="F619" s="4">
        <f t="shared" si="1150"/>
        <v>71424.800000000003</v>
      </c>
      <c r="G619" s="4">
        <f t="shared" si="1150"/>
        <v>0</v>
      </c>
      <c r="H619" s="4">
        <f t="shared" si="1150"/>
        <v>71424.800000000003</v>
      </c>
      <c r="I619" s="4">
        <f t="shared" si="1151"/>
        <v>68000</v>
      </c>
      <c r="J619" s="4">
        <f t="shared" si="1150"/>
        <v>0</v>
      </c>
      <c r="K619" s="4">
        <f t="shared" si="1150"/>
        <v>68000</v>
      </c>
      <c r="L619" s="4">
        <f t="shared" si="1152"/>
        <v>68000</v>
      </c>
      <c r="M619" s="4">
        <f t="shared" si="1150"/>
        <v>0</v>
      </c>
      <c r="N619" s="4">
        <f t="shared" si="1150"/>
        <v>68000</v>
      </c>
      <c r="O619" s="126"/>
    </row>
    <row r="620" spans="1:15" ht="18" customHeight="1" outlineLevel="5" x14ac:dyDescent="0.2">
      <c r="A620" s="5" t="s">
        <v>382</v>
      </c>
      <c r="B620" s="5" t="s">
        <v>415</v>
      </c>
      <c r="C620" s="5" t="s">
        <v>417</v>
      </c>
      <c r="D620" s="5"/>
      <c r="E620" s="19" t="s">
        <v>418</v>
      </c>
      <c r="F620" s="4">
        <f t="shared" si="1150"/>
        <v>71424.800000000003</v>
      </c>
      <c r="G620" s="4">
        <f t="shared" si="1150"/>
        <v>0</v>
      </c>
      <c r="H620" s="4">
        <f t="shared" si="1150"/>
        <v>71424.800000000003</v>
      </c>
      <c r="I620" s="4">
        <f t="shared" si="1151"/>
        <v>68000</v>
      </c>
      <c r="J620" s="4">
        <f t="shared" si="1150"/>
        <v>0</v>
      </c>
      <c r="K620" s="4">
        <f t="shared" si="1150"/>
        <v>68000</v>
      </c>
      <c r="L620" s="4">
        <f t="shared" si="1152"/>
        <v>68000</v>
      </c>
      <c r="M620" s="4">
        <f t="shared" si="1150"/>
        <v>0</v>
      </c>
      <c r="N620" s="4">
        <f t="shared" si="1150"/>
        <v>68000</v>
      </c>
      <c r="O620" s="126"/>
    </row>
    <row r="621" spans="1:15" ht="31.5" outlineLevel="7" x14ac:dyDescent="0.2">
      <c r="A621" s="10" t="s">
        <v>382</v>
      </c>
      <c r="B621" s="10" t="s">
        <v>415</v>
      </c>
      <c r="C621" s="10" t="s">
        <v>417</v>
      </c>
      <c r="D621" s="10" t="s">
        <v>92</v>
      </c>
      <c r="E621" s="15" t="s">
        <v>93</v>
      </c>
      <c r="F621" s="7">
        <v>71424.800000000003</v>
      </c>
      <c r="G621" s="7"/>
      <c r="H621" s="7">
        <f t="shared" ref="H621" si="1153">SUM(F621:G621)</f>
        <v>71424.800000000003</v>
      </c>
      <c r="I621" s="7">
        <v>68000</v>
      </c>
      <c r="J621" s="7"/>
      <c r="K621" s="7">
        <f t="shared" ref="K621" si="1154">SUM(I621:J621)</f>
        <v>68000</v>
      </c>
      <c r="L621" s="7">
        <v>68000</v>
      </c>
      <c r="M621" s="7"/>
      <c r="N621" s="7">
        <f t="shared" ref="N621" si="1155">SUM(L621:M621)</f>
        <v>68000</v>
      </c>
      <c r="O621" s="126"/>
    </row>
    <row r="622" spans="1:15" ht="31.5" outlineLevel="1" x14ac:dyDescent="0.2">
      <c r="A622" s="5" t="s">
        <v>382</v>
      </c>
      <c r="B622" s="5" t="s">
        <v>21</v>
      </c>
      <c r="C622" s="5"/>
      <c r="D622" s="5"/>
      <c r="E622" s="19" t="s">
        <v>22</v>
      </c>
      <c r="F622" s="4">
        <f>F623</f>
        <v>10.199999999999999</v>
      </c>
      <c r="G622" s="4">
        <f t="shared" ref="G622:H622" si="1156">G623</f>
        <v>0</v>
      </c>
      <c r="H622" s="4">
        <f t="shared" si="1156"/>
        <v>10.199999999999999</v>
      </c>
      <c r="I622" s="4">
        <f t="shared" ref="I622:L622" si="1157">I623</f>
        <v>0</v>
      </c>
      <c r="J622" s="4">
        <f t="shared" ref="J622" si="1158">J623</f>
        <v>0</v>
      </c>
      <c r="K622" s="4"/>
      <c r="L622" s="4">
        <f t="shared" si="1157"/>
        <v>0</v>
      </c>
      <c r="M622" s="4">
        <f t="shared" ref="M622" si="1159">M623</f>
        <v>0</v>
      </c>
      <c r="N622" s="4"/>
      <c r="O622" s="126"/>
    </row>
    <row r="623" spans="1:15" ht="31.5" outlineLevel="2" x14ac:dyDescent="0.2">
      <c r="A623" s="5" t="s">
        <v>382</v>
      </c>
      <c r="B623" s="5" t="s">
        <v>21</v>
      </c>
      <c r="C623" s="5" t="s">
        <v>52</v>
      </c>
      <c r="D623" s="5"/>
      <c r="E623" s="19" t="s">
        <v>53</v>
      </c>
      <c r="F623" s="4">
        <f t="shared" ref="F623:M626" si="1160">F624</f>
        <v>10.199999999999999</v>
      </c>
      <c r="G623" s="4">
        <f t="shared" si="1160"/>
        <v>0</v>
      </c>
      <c r="H623" s="4">
        <f t="shared" si="1160"/>
        <v>10.199999999999999</v>
      </c>
      <c r="I623" s="4">
        <f t="shared" ref="I623:I626" si="1161">I624</f>
        <v>0</v>
      </c>
      <c r="J623" s="4">
        <f t="shared" si="1160"/>
        <v>0</v>
      </c>
      <c r="K623" s="4"/>
      <c r="L623" s="4">
        <f t="shared" ref="L623:L626" si="1162">L624</f>
        <v>0</v>
      </c>
      <c r="M623" s="4">
        <f t="shared" si="1160"/>
        <v>0</v>
      </c>
      <c r="N623" s="4"/>
      <c r="O623" s="126"/>
    </row>
    <row r="624" spans="1:15" ht="31.5" outlineLevel="3" x14ac:dyDescent="0.2">
      <c r="A624" s="5" t="s">
        <v>382</v>
      </c>
      <c r="B624" s="5" t="s">
        <v>21</v>
      </c>
      <c r="C624" s="5" t="s">
        <v>98</v>
      </c>
      <c r="D624" s="5"/>
      <c r="E624" s="19" t="s">
        <v>99</v>
      </c>
      <c r="F624" s="4">
        <f t="shared" si="1160"/>
        <v>10.199999999999999</v>
      </c>
      <c r="G624" s="4">
        <f t="shared" si="1160"/>
        <v>0</v>
      </c>
      <c r="H624" s="4">
        <f t="shared" si="1160"/>
        <v>10.199999999999999</v>
      </c>
      <c r="I624" s="4">
        <f t="shared" si="1161"/>
        <v>0</v>
      </c>
      <c r="J624" s="4">
        <f t="shared" si="1160"/>
        <v>0</v>
      </c>
      <c r="K624" s="4"/>
      <c r="L624" s="4">
        <f t="shared" si="1162"/>
        <v>0</v>
      </c>
      <c r="M624" s="4">
        <f t="shared" si="1160"/>
        <v>0</v>
      </c>
      <c r="N624" s="4"/>
      <c r="O624" s="126"/>
    </row>
    <row r="625" spans="1:15" ht="47.25" outlineLevel="4" x14ac:dyDescent="0.2">
      <c r="A625" s="5" t="s">
        <v>382</v>
      </c>
      <c r="B625" s="5" t="s">
        <v>21</v>
      </c>
      <c r="C625" s="5" t="s">
        <v>100</v>
      </c>
      <c r="D625" s="5"/>
      <c r="E625" s="19" t="s">
        <v>101</v>
      </c>
      <c r="F625" s="4">
        <f t="shared" si="1160"/>
        <v>10.199999999999999</v>
      </c>
      <c r="G625" s="4">
        <f t="shared" si="1160"/>
        <v>0</v>
      </c>
      <c r="H625" s="4">
        <f t="shared" si="1160"/>
        <v>10.199999999999999</v>
      </c>
      <c r="I625" s="4">
        <f t="shared" si="1161"/>
        <v>0</v>
      </c>
      <c r="J625" s="4">
        <f t="shared" si="1160"/>
        <v>0</v>
      </c>
      <c r="K625" s="4"/>
      <c r="L625" s="4">
        <f t="shared" si="1162"/>
        <v>0</v>
      </c>
      <c r="M625" s="4">
        <f t="shared" si="1160"/>
        <v>0</v>
      </c>
      <c r="N625" s="4"/>
      <c r="O625" s="126"/>
    </row>
    <row r="626" spans="1:15" ht="15.75" outlineLevel="5" x14ac:dyDescent="0.2">
      <c r="A626" s="5" t="s">
        <v>382</v>
      </c>
      <c r="B626" s="5" t="s">
        <v>21</v>
      </c>
      <c r="C626" s="5" t="s">
        <v>102</v>
      </c>
      <c r="D626" s="5"/>
      <c r="E626" s="19" t="s">
        <v>103</v>
      </c>
      <c r="F626" s="4">
        <f t="shared" si="1160"/>
        <v>10.199999999999999</v>
      </c>
      <c r="G626" s="4">
        <f t="shared" si="1160"/>
        <v>0</v>
      </c>
      <c r="H626" s="4">
        <f t="shared" si="1160"/>
        <v>10.199999999999999</v>
      </c>
      <c r="I626" s="4">
        <f t="shared" si="1161"/>
        <v>0</v>
      </c>
      <c r="J626" s="4">
        <f t="shared" si="1160"/>
        <v>0</v>
      </c>
      <c r="K626" s="4"/>
      <c r="L626" s="4">
        <f t="shared" si="1162"/>
        <v>0</v>
      </c>
      <c r="M626" s="4">
        <f t="shared" si="1160"/>
        <v>0</v>
      </c>
      <c r="N626" s="4"/>
      <c r="O626" s="126"/>
    </row>
    <row r="627" spans="1:15" ht="31.5" outlineLevel="7" x14ac:dyDescent="0.2">
      <c r="A627" s="10" t="s">
        <v>382</v>
      </c>
      <c r="B627" s="10" t="s">
        <v>21</v>
      </c>
      <c r="C627" s="10" t="s">
        <v>102</v>
      </c>
      <c r="D627" s="10" t="s">
        <v>11</v>
      </c>
      <c r="E627" s="15" t="s">
        <v>12</v>
      </c>
      <c r="F627" s="7">
        <v>10.199999999999999</v>
      </c>
      <c r="G627" s="7"/>
      <c r="H627" s="7">
        <f t="shared" ref="H627" si="1163">SUM(F627:G627)</f>
        <v>10.199999999999999</v>
      </c>
      <c r="I627" s="7"/>
      <c r="J627" s="7"/>
      <c r="K627" s="7"/>
      <c r="L627" s="7"/>
      <c r="M627" s="7"/>
      <c r="N627" s="7"/>
      <c r="O627" s="126"/>
    </row>
    <row r="628" spans="1:15" ht="15.75" outlineLevel="1" x14ac:dyDescent="0.2">
      <c r="A628" s="5" t="s">
        <v>382</v>
      </c>
      <c r="B628" s="5" t="s">
        <v>419</v>
      </c>
      <c r="C628" s="5"/>
      <c r="D628" s="5"/>
      <c r="E628" s="19" t="s">
        <v>420</v>
      </c>
      <c r="F628" s="4">
        <f>F629</f>
        <v>29209.199999999997</v>
      </c>
      <c r="G628" s="4">
        <f t="shared" ref="G628:H630" si="1164">G629</f>
        <v>99.3</v>
      </c>
      <c r="H628" s="4">
        <f t="shared" si="1164"/>
        <v>29308.5</v>
      </c>
      <c r="I628" s="4">
        <f t="shared" ref="I628:L630" si="1165">I629</f>
        <v>29209.3</v>
      </c>
      <c r="J628" s="4">
        <f t="shared" ref="J628:J630" si="1166">J629</f>
        <v>99.3</v>
      </c>
      <c r="K628" s="4">
        <f t="shared" ref="K628:K630" si="1167">K629</f>
        <v>29308.6</v>
      </c>
      <c r="L628" s="4">
        <f t="shared" si="1165"/>
        <v>29209.3</v>
      </c>
      <c r="M628" s="4">
        <f t="shared" ref="M628:M630" si="1168">M629</f>
        <v>99.3</v>
      </c>
      <c r="N628" s="4">
        <f t="shared" ref="N628:N630" si="1169">N629</f>
        <v>29308.6</v>
      </c>
      <c r="O628" s="126"/>
    </row>
    <row r="629" spans="1:15" ht="31.5" outlineLevel="2" x14ac:dyDescent="0.2">
      <c r="A629" s="5" t="s">
        <v>382</v>
      </c>
      <c r="B629" s="5" t="s">
        <v>419</v>
      </c>
      <c r="C629" s="5" t="s">
        <v>290</v>
      </c>
      <c r="D629" s="5"/>
      <c r="E629" s="19" t="s">
        <v>291</v>
      </c>
      <c r="F629" s="4">
        <f>F630</f>
        <v>29209.199999999997</v>
      </c>
      <c r="G629" s="4">
        <f t="shared" si="1164"/>
        <v>99.3</v>
      </c>
      <c r="H629" s="4">
        <f t="shared" si="1164"/>
        <v>29308.5</v>
      </c>
      <c r="I629" s="4">
        <f t="shared" si="1165"/>
        <v>29209.3</v>
      </c>
      <c r="J629" s="4">
        <f t="shared" si="1166"/>
        <v>99.3</v>
      </c>
      <c r="K629" s="4">
        <f t="shared" si="1167"/>
        <v>29308.6</v>
      </c>
      <c r="L629" s="4">
        <f t="shared" si="1165"/>
        <v>29209.3</v>
      </c>
      <c r="M629" s="4">
        <f t="shared" si="1168"/>
        <v>99.3</v>
      </c>
      <c r="N629" s="4">
        <f t="shared" si="1169"/>
        <v>29308.6</v>
      </c>
      <c r="O629" s="126"/>
    </row>
    <row r="630" spans="1:15" ht="31.5" outlineLevel="3" x14ac:dyDescent="0.2">
      <c r="A630" s="5" t="s">
        <v>382</v>
      </c>
      <c r="B630" s="5" t="s">
        <v>419</v>
      </c>
      <c r="C630" s="5" t="s">
        <v>395</v>
      </c>
      <c r="D630" s="5"/>
      <c r="E630" s="19" t="s">
        <v>396</v>
      </c>
      <c r="F630" s="4">
        <f>F631</f>
        <v>29209.199999999997</v>
      </c>
      <c r="G630" s="4">
        <f t="shared" si="1164"/>
        <v>99.3</v>
      </c>
      <c r="H630" s="4">
        <f t="shared" si="1164"/>
        <v>29308.5</v>
      </c>
      <c r="I630" s="4">
        <f t="shared" si="1165"/>
        <v>29209.3</v>
      </c>
      <c r="J630" s="4">
        <f t="shared" si="1166"/>
        <v>99.3</v>
      </c>
      <c r="K630" s="4">
        <f t="shared" si="1167"/>
        <v>29308.6</v>
      </c>
      <c r="L630" s="4">
        <f t="shared" si="1165"/>
        <v>29209.3</v>
      </c>
      <c r="M630" s="4">
        <f t="shared" si="1168"/>
        <v>99.3</v>
      </c>
      <c r="N630" s="4">
        <f t="shared" si="1169"/>
        <v>29308.6</v>
      </c>
      <c r="O630" s="126"/>
    </row>
    <row r="631" spans="1:15" ht="31.5" outlineLevel="4" x14ac:dyDescent="0.2">
      <c r="A631" s="5" t="s">
        <v>382</v>
      </c>
      <c r="B631" s="5" t="s">
        <v>419</v>
      </c>
      <c r="C631" s="5" t="s">
        <v>400</v>
      </c>
      <c r="D631" s="5"/>
      <c r="E631" s="19" t="s">
        <v>401</v>
      </c>
      <c r="F631" s="4">
        <f>F632+F634</f>
        <v>29209.199999999997</v>
      </c>
      <c r="G631" s="4">
        <f t="shared" ref="G631:H631" si="1170">G632+G634</f>
        <v>99.3</v>
      </c>
      <c r="H631" s="4">
        <f t="shared" si="1170"/>
        <v>29308.5</v>
      </c>
      <c r="I631" s="4">
        <f t="shared" ref="I631:L631" si="1171">I632+I634</f>
        <v>29209.3</v>
      </c>
      <c r="J631" s="4">
        <f t="shared" ref="J631" si="1172">J632+J634</f>
        <v>99.3</v>
      </c>
      <c r="K631" s="4">
        <f t="shared" ref="K631" si="1173">K632+K634</f>
        <v>29308.6</v>
      </c>
      <c r="L631" s="4">
        <f t="shared" si="1171"/>
        <v>29209.3</v>
      </c>
      <c r="M631" s="4">
        <f t="shared" ref="M631" si="1174">M632+M634</f>
        <v>99.3</v>
      </c>
      <c r="N631" s="4">
        <f t="shared" ref="N631" si="1175">N632+N634</f>
        <v>29308.6</v>
      </c>
      <c r="O631" s="126"/>
    </row>
    <row r="632" spans="1:15" ht="15.75" outlineLevel="5" x14ac:dyDescent="0.2">
      <c r="A632" s="5" t="s">
        <v>382</v>
      </c>
      <c r="B632" s="5" t="s">
        <v>419</v>
      </c>
      <c r="C632" s="5" t="s">
        <v>421</v>
      </c>
      <c r="D632" s="5"/>
      <c r="E632" s="19" t="s">
        <v>422</v>
      </c>
      <c r="F632" s="4">
        <f>F633</f>
        <v>5665.9</v>
      </c>
      <c r="G632" s="4">
        <f t="shared" ref="G632:H632" si="1176">G633</f>
        <v>0</v>
      </c>
      <c r="H632" s="4">
        <f t="shared" si="1176"/>
        <v>5665.9</v>
      </c>
      <c r="I632" s="4">
        <f t="shared" ref="I632:L632" si="1177">I633</f>
        <v>5666</v>
      </c>
      <c r="J632" s="4">
        <f t="shared" ref="J632" si="1178">J633</f>
        <v>0</v>
      </c>
      <c r="K632" s="4">
        <f t="shared" ref="K632" si="1179">K633</f>
        <v>5666</v>
      </c>
      <c r="L632" s="4">
        <f t="shared" si="1177"/>
        <v>5666</v>
      </c>
      <c r="M632" s="4">
        <f t="shared" ref="M632" si="1180">M633</f>
        <v>0</v>
      </c>
      <c r="N632" s="4">
        <f t="shared" ref="N632" si="1181">N633</f>
        <v>5666</v>
      </c>
      <c r="O632" s="126"/>
    </row>
    <row r="633" spans="1:15" ht="31.5" outlineLevel="7" x14ac:dyDescent="0.2">
      <c r="A633" s="10" t="s">
        <v>382</v>
      </c>
      <c r="B633" s="10" t="s">
        <v>419</v>
      </c>
      <c r="C633" s="10" t="s">
        <v>421</v>
      </c>
      <c r="D633" s="10" t="s">
        <v>92</v>
      </c>
      <c r="E633" s="15" t="s">
        <v>93</v>
      </c>
      <c r="F633" s="7">
        <v>5665.9</v>
      </c>
      <c r="G633" s="7"/>
      <c r="H633" s="7">
        <f t="shared" ref="H633" si="1182">SUM(F633:G633)</f>
        <v>5665.9</v>
      </c>
      <c r="I633" s="7">
        <v>5666</v>
      </c>
      <c r="J633" s="7"/>
      <c r="K633" s="7">
        <f t="shared" ref="K633" si="1183">SUM(I633:J633)</f>
        <v>5666</v>
      </c>
      <c r="L633" s="7">
        <v>5666</v>
      </c>
      <c r="M633" s="7"/>
      <c r="N633" s="7">
        <f t="shared" ref="N633" si="1184">SUM(L633:M633)</f>
        <v>5666</v>
      </c>
      <c r="O633" s="126"/>
    </row>
    <row r="634" spans="1:15" s="160" customFormat="1" ht="15.75" outlineLevel="5" x14ac:dyDescent="0.2">
      <c r="A634" s="5" t="s">
        <v>382</v>
      </c>
      <c r="B634" s="5" t="s">
        <v>419</v>
      </c>
      <c r="C634" s="5" t="s">
        <v>423</v>
      </c>
      <c r="D634" s="5"/>
      <c r="E634" s="19" t="s">
        <v>424</v>
      </c>
      <c r="F634" s="4">
        <f>F635+F636+F637+F638</f>
        <v>23543.3</v>
      </c>
      <c r="G634" s="4">
        <f t="shared" ref="G634:H634" si="1185">G635+G636+G637+G638</f>
        <v>99.3</v>
      </c>
      <c r="H634" s="4">
        <f t="shared" si="1185"/>
        <v>23642.6</v>
      </c>
      <c r="I634" s="4">
        <f t="shared" ref="I634:L634" si="1186">I635+I636+I637+I638</f>
        <v>23543.3</v>
      </c>
      <c r="J634" s="4">
        <f t="shared" ref="J634" si="1187">J635+J636+J637+J638</f>
        <v>99.3</v>
      </c>
      <c r="K634" s="4">
        <f t="shared" ref="K634" si="1188">K635+K636+K637+K638</f>
        <v>23642.6</v>
      </c>
      <c r="L634" s="4">
        <f t="shared" si="1186"/>
        <v>23543.3</v>
      </c>
      <c r="M634" s="4">
        <f t="shared" ref="M634" si="1189">M635+M636+M637+M638</f>
        <v>99.3</v>
      </c>
      <c r="N634" s="4">
        <f t="shared" ref="N634" si="1190">N635+N636+N637+N638</f>
        <v>23642.6</v>
      </c>
      <c r="O634" s="126"/>
    </row>
    <row r="635" spans="1:15" s="160" customFormat="1" ht="31.5" outlineLevel="7" x14ac:dyDescent="0.2">
      <c r="A635" s="10" t="s">
        <v>382</v>
      </c>
      <c r="B635" s="10" t="s">
        <v>419</v>
      </c>
      <c r="C635" s="10" t="s">
        <v>423</v>
      </c>
      <c r="D635" s="10" t="s">
        <v>11</v>
      </c>
      <c r="E635" s="15" t="s">
        <v>12</v>
      </c>
      <c r="F635" s="7">
        <v>5808</v>
      </c>
      <c r="G635" s="7"/>
      <c r="H635" s="7">
        <f t="shared" ref="H635:H638" si="1191">SUM(F635:G635)</f>
        <v>5808</v>
      </c>
      <c r="I635" s="7">
        <v>5808</v>
      </c>
      <c r="J635" s="7"/>
      <c r="K635" s="7">
        <f t="shared" ref="K635:K638" si="1192">SUM(I635:J635)</f>
        <v>5808</v>
      </c>
      <c r="L635" s="7">
        <v>5808</v>
      </c>
      <c r="M635" s="7"/>
      <c r="N635" s="7">
        <f t="shared" ref="N635:N638" si="1193">SUM(L635:M635)</f>
        <v>5808</v>
      </c>
      <c r="O635" s="126"/>
    </row>
    <row r="636" spans="1:15" s="160" customFormat="1" ht="15.75" outlineLevel="7" x14ac:dyDescent="0.2">
      <c r="A636" s="10" t="s">
        <v>382</v>
      </c>
      <c r="B636" s="10" t="s">
        <v>419</v>
      </c>
      <c r="C636" s="10" t="s">
        <v>423</v>
      </c>
      <c r="D636" s="10" t="s">
        <v>33</v>
      </c>
      <c r="E636" s="15" t="s">
        <v>34</v>
      </c>
      <c r="F636" s="7">
        <v>341.7</v>
      </c>
      <c r="G636" s="7"/>
      <c r="H636" s="7">
        <f t="shared" si="1191"/>
        <v>341.7</v>
      </c>
      <c r="I636" s="7">
        <v>341.7</v>
      </c>
      <c r="J636" s="7"/>
      <c r="K636" s="7">
        <f t="shared" si="1192"/>
        <v>341.7</v>
      </c>
      <c r="L636" s="7">
        <v>341.7</v>
      </c>
      <c r="M636" s="7"/>
      <c r="N636" s="7">
        <f t="shared" si="1193"/>
        <v>341.7</v>
      </c>
      <c r="O636" s="126"/>
    </row>
    <row r="637" spans="1:15" s="160" customFormat="1" ht="31.5" outlineLevel="7" x14ac:dyDescent="0.2">
      <c r="A637" s="10" t="s">
        <v>382</v>
      </c>
      <c r="B637" s="10" t="s">
        <v>419</v>
      </c>
      <c r="C637" s="10" t="s">
        <v>423</v>
      </c>
      <c r="D637" s="10" t="s">
        <v>92</v>
      </c>
      <c r="E637" s="15" t="s">
        <v>93</v>
      </c>
      <c r="F637" s="7">
        <v>9268.9</v>
      </c>
      <c r="G637" s="7">
        <v>99.3</v>
      </c>
      <c r="H637" s="7">
        <f t="shared" si="1191"/>
        <v>9368.1999999999989</v>
      </c>
      <c r="I637" s="7">
        <v>9268.9</v>
      </c>
      <c r="J637" s="7">
        <v>99.3</v>
      </c>
      <c r="K637" s="7">
        <f t="shared" si="1192"/>
        <v>9368.1999999999989</v>
      </c>
      <c r="L637" s="7">
        <v>9268.9</v>
      </c>
      <c r="M637" s="7">
        <v>99.3</v>
      </c>
      <c r="N637" s="7">
        <f t="shared" si="1193"/>
        <v>9368.1999999999989</v>
      </c>
      <c r="O637" s="126"/>
    </row>
    <row r="638" spans="1:15" s="160" customFormat="1" ht="15.75" outlineLevel="7" x14ac:dyDescent="0.2">
      <c r="A638" s="10" t="s">
        <v>382</v>
      </c>
      <c r="B638" s="10" t="s">
        <v>419</v>
      </c>
      <c r="C638" s="10" t="s">
        <v>423</v>
      </c>
      <c r="D638" s="10" t="s">
        <v>27</v>
      </c>
      <c r="E638" s="15" t="s">
        <v>28</v>
      </c>
      <c r="F638" s="7">
        <v>8124.7</v>
      </c>
      <c r="G638" s="7"/>
      <c r="H638" s="7">
        <f t="shared" si="1191"/>
        <v>8124.7</v>
      </c>
      <c r="I638" s="7">
        <v>8124.7</v>
      </c>
      <c r="J638" s="7"/>
      <c r="K638" s="7">
        <f t="shared" si="1192"/>
        <v>8124.7</v>
      </c>
      <c r="L638" s="7">
        <v>8124.7</v>
      </c>
      <c r="M638" s="7"/>
      <c r="N638" s="7">
        <f t="shared" si="1193"/>
        <v>8124.7</v>
      </c>
      <c r="O638" s="126"/>
    </row>
    <row r="639" spans="1:15" ht="15.75" outlineLevel="1" x14ac:dyDescent="0.2">
      <c r="A639" s="5" t="s">
        <v>382</v>
      </c>
      <c r="B639" s="5" t="s">
        <v>298</v>
      </c>
      <c r="C639" s="5"/>
      <c r="D639" s="5"/>
      <c r="E639" s="19" t="s">
        <v>299</v>
      </c>
      <c r="F639" s="4">
        <f>F640+F664</f>
        <v>24491.9</v>
      </c>
      <c r="G639" s="4">
        <f t="shared" ref="G639:H639" si="1194">G640+G664</f>
        <v>0</v>
      </c>
      <c r="H639" s="4">
        <f t="shared" si="1194"/>
        <v>24491.9</v>
      </c>
      <c r="I639" s="4">
        <f t="shared" ref="I639:L639" si="1195">I640+I664</f>
        <v>22441</v>
      </c>
      <c r="J639" s="4">
        <f t="shared" ref="J639" si="1196">J640+J664</f>
        <v>0</v>
      </c>
      <c r="K639" s="4">
        <f t="shared" ref="K639" si="1197">K640+K664</f>
        <v>22441</v>
      </c>
      <c r="L639" s="4">
        <f t="shared" si="1195"/>
        <v>21946.3</v>
      </c>
      <c r="M639" s="4">
        <f t="shared" ref="M639" si="1198">M640+M664</f>
        <v>0</v>
      </c>
      <c r="N639" s="4">
        <f t="shared" ref="N639" si="1199">N640+N664</f>
        <v>21946.3</v>
      </c>
      <c r="O639" s="126"/>
    </row>
    <row r="640" spans="1:15" ht="31.5" outlineLevel="2" x14ac:dyDescent="0.2">
      <c r="A640" s="5" t="s">
        <v>382</v>
      </c>
      <c r="B640" s="5" t="s">
        <v>298</v>
      </c>
      <c r="C640" s="5" t="s">
        <v>290</v>
      </c>
      <c r="D640" s="5"/>
      <c r="E640" s="19" t="s">
        <v>291</v>
      </c>
      <c r="F640" s="4">
        <f>F641+F653</f>
        <v>24396.9</v>
      </c>
      <c r="G640" s="4">
        <f t="shared" ref="G640:H640" si="1200">G641+G653</f>
        <v>0</v>
      </c>
      <c r="H640" s="4">
        <f t="shared" si="1200"/>
        <v>24396.9</v>
      </c>
      <c r="I640" s="4">
        <f t="shared" ref="I640:L640" si="1201">I641+I653</f>
        <v>22441</v>
      </c>
      <c r="J640" s="4">
        <f t="shared" ref="J640" si="1202">J641+J653</f>
        <v>0</v>
      </c>
      <c r="K640" s="4">
        <f t="shared" ref="K640" si="1203">K641+K653</f>
        <v>22441</v>
      </c>
      <c r="L640" s="4">
        <f t="shared" si="1201"/>
        <v>21946.3</v>
      </c>
      <c r="M640" s="4">
        <f t="shared" ref="M640" si="1204">M641+M653</f>
        <v>0</v>
      </c>
      <c r="N640" s="4">
        <f t="shared" ref="N640" si="1205">N641+N653</f>
        <v>21946.3</v>
      </c>
      <c r="O640" s="126"/>
    </row>
    <row r="641" spans="1:15" ht="31.5" outlineLevel="3" x14ac:dyDescent="0.2">
      <c r="A641" s="5" t="s">
        <v>382</v>
      </c>
      <c r="B641" s="5" t="s">
        <v>298</v>
      </c>
      <c r="C641" s="5" t="s">
        <v>292</v>
      </c>
      <c r="D641" s="5"/>
      <c r="E641" s="19" t="s">
        <v>293</v>
      </c>
      <c r="F641" s="4">
        <f>F642</f>
        <v>604.70000000000005</v>
      </c>
      <c r="G641" s="4">
        <f t="shared" ref="G641:H641" si="1206">G642</f>
        <v>0</v>
      </c>
      <c r="H641" s="4">
        <f t="shared" si="1206"/>
        <v>604.70000000000005</v>
      </c>
      <c r="I641" s="4">
        <f t="shared" ref="I641:L641" si="1207">I642</f>
        <v>604.70000000000005</v>
      </c>
      <c r="J641" s="4">
        <f t="shared" ref="J641" si="1208">J642</f>
        <v>0</v>
      </c>
      <c r="K641" s="4">
        <f t="shared" ref="K641" si="1209">K642</f>
        <v>604.70000000000005</v>
      </c>
      <c r="L641" s="4">
        <f t="shared" si="1207"/>
        <v>604.70000000000005</v>
      </c>
      <c r="M641" s="4">
        <f t="shared" ref="M641" si="1210">M642</f>
        <v>0</v>
      </c>
      <c r="N641" s="4">
        <f t="shared" ref="N641" si="1211">N642</f>
        <v>604.70000000000005</v>
      </c>
      <c r="O641" s="126"/>
    </row>
    <row r="642" spans="1:15" ht="47.25" outlineLevel="4" x14ac:dyDescent="0.2">
      <c r="A642" s="5" t="s">
        <v>382</v>
      </c>
      <c r="B642" s="5" t="s">
        <v>298</v>
      </c>
      <c r="C642" s="5" t="s">
        <v>406</v>
      </c>
      <c r="D642" s="5"/>
      <c r="E642" s="19" t="s">
        <v>407</v>
      </c>
      <c r="F642" s="4">
        <f>F643+F647+F650</f>
        <v>604.70000000000005</v>
      </c>
      <c r="G642" s="4">
        <f t="shared" ref="G642:H642" si="1212">G643+G647+G650</f>
        <v>0</v>
      </c>
      <c r="H642" s="4">
        <f t="shared" si="1212"/>
        <v>604.70000000000005</v>
      </c>
      <c r="I642" s="4">
        <f t="shared" ref="I642:L642" si="1213">I643+I647+I650</f>
        <v>604.70000000000005</v>
      </c>
      <c r="J642" s="4">
        <f t="shared" ref="J642" si="1214">J643+J647+J650</f>
        <v>0</v>
      </c>
      <c r="K642" s="4">
        <f t="shared" ref="K642" si="1215">K643+K647+K650</f>
        <v>604.70000000000005</v>
      </c>
      <c r="L642" s="4">
        <f t="shared" si="1213"/>
        <v>604.70000000000005</v>
      </c>
      <c r="M642" s="4">
        <f t="shared" ref="M642" si="1216">M643+M647+M650</f>
        <v>0</v>
      </c>
      <c r="N642" s="4">
        <f t="shared" ref="N642" si="1217">N643+N647+N650</f>
        <v>604.70000000000005</v>
      </c>
      <c r="O642" s="126"/>
    </row>
    <row r="643" spans="1:15" ht="15.75" outlineLevel="5" x14ac:dyDescent="0.2">
      <c r="A643" s="5" t="s">
        <v>382</v>
      </c>
      <c r="B643" s="5" t="s">
        <v>298</v>
      </c>
      <c r="C643" s="5" t="s">
        <v>425</v>
      </c>
      <c r="D643" s="5"/>
      <c r="E643" s="19" t="s">
        <v>426</v>
      </c>
      <c r="F643" s="4">
        <f>F644+F645+F646</f>
        <v>407.4</v>
      </c>
      <c r="G643" s="4">
        <f t="shared" ref="G643:H643" si="1218">G644+G645+G646</f>
        <v>0</v>
      </c>
      <c r="H643" s="4">
        <f t="shared" si="1218"/>
        <v>407.4</v>
      </c>
      <c r="I643" s="4">
        <f t="shared" ref="I643:L643" si="1219">I644+I645+I646</f>
        <v>407.4</v>
      </c>
      <c r="J643" s="4">
        <f t="shared" ref="J643" si="1220">J644+J645+J646</f>
        <v>0</v>
      </c>
      <c r="K643" s="4">
        <f t="shared" ref="K643" si="1221">K644+K645+K646</f>
        <v>407.4</v>
      </c>
      <c r="L643" s="4">
        <f t="shared" si="1219"/>
        <v>407.4</v>
      </c>
      <c r="M643" s="4">
        <f t="shared" ref="M643" si="1222">M644+M645+M646</f>
        <v>0</v>
      </c>
      <c r="N643" s="4">
        <f t="shared" ref="N643" si="1223">N644+N645+N646</f>
        <v>407.4</v>
      </c>
      <c r="O643" s="126"/>
    </row>
    <row r="644" spans="1:15" ht="31.5" outlineLevel="7" x14ac:dyDescent="0.2">
      <c r="A644" s="10" t="s">
        <v>382</v>
      </c>
      <c r="B644" s="10" t="s">
        <v>298</v>
      </c>
      <c r="C644" s="10" t="s">
        <v>425</v>
      </c>
      <c r="D644" s="10" t="s">
        <v>11</v>
      </c>
      <c r="E644" s="15" t="s">
        <v>12</v>
      </c>
      <c r="F644" s="7">
        <v>69</v>
      </c>
      <c r="G644" s="7"/>
      <c r="H644" s="7">
        <f t="shared" ref="H644:H646" si="1224">SUM(F644:G644)</f>
        <v>69</v>
      </c>
      <c r="I644" s="7">
        <v>69</v>
      </c>
      <c r="J644" s="7"/>
      <c r="K644" s="7">
        <f t="shared" ref="K644:K646" si="1225">SUM(I644:J644)</f>
        <v>69</v>
      </c>
      <c r="L644" s="7">
        <v>69</v>
      </c>
      <c r="M644" s="7"/>
      <c r="N644" s="7">
        <f t="shared" ref="N644:N646" si="1226">SUM(L644:M644)</f>
        <v>69</v>
      </c>
      <c r="O644" s="126"/>
    </row>
    <row r="645" spans="1:15" ht="15.75" outlineLevel="7" x14ac:dyDescent="0.2">
      <c r="A645" s="10" t="s">
        <v>382</v>
      </c>
      <c r="B645" s="10" t="s">
        <v>298</v>
      </c>
      <c r="C645" s="10" t="s">
        <v>425</v>
      </c>
      <c r="D645" s="10" t="s">
        <v>33</v>
      </c>
      <c r="E645" s="15" t="s">
        <v>34</v>
      </c>
      <c r="F645" s="7">
        <v>38.4</v>
      </c>
      <c r="G645" s="7"/>
      <c r="H645" s="7">
        <f t="shared" si="1224"/>
        <v>38.4</v>
      </c>
      <c r="I645" s="7">
        <v>38.4</v>
      </c>
      <c r="J645" s="7"/>
      <c r="K645" s="7">
        <f t="shared" si="1225"/>
        <v>38.4</v>
      </c>
      <c r="L645" s="7">
        <v>38.4</v>
      </c>
      <c r="M645" s="7"/>
      <c r="N645" s="7">
        <f t="shared" si="1226"/>
        <v>38.4</v>
      </c>
      <c r="O645" s="126"/>
    </row>
    <row r="646" spans="1:15" ht="31.5" outlineLevel="7" x14ac:dyDescent="0.2">
      <c r="A646" s="10" t="s">
        <v>382</v>
      </c>
      <c r="B646" s="10" t="s">
        <v>298</v>
      </c>
      <c r="C646" s="10" t="s">
        <v>425</v>
      </c>
      <c r="D646" s="10" t="s">
        <v>92</v>
      </c>
      <c r="E646" s="15" t="s">
        <v>93</v>
      </c>
      <c r="F646" s="7">
        <v>300</v>
      </c>
      <c r="G646" s="7"/>
      <c r="H646" s="7">
        <f t="shared" si="1224"/>
        <v>300</v>
      </c>
      <c r="I646" s="7">
        <v>300</v>
      </c>
      <c r="J646" s="7"/>
      <c r="K646" s="7">
        <f t="shared" si="1225"/>
        <v>300</v>
      </c>
      <c r="L646" s="7">
        <v>300</v>
      </c>
      <c r="M646" s="7"/>
      <c r="N646" s="7">
        <f t="shared" si="1226"/>
        <v>300</v>
      </c>
      <c r="O646" s="126"/>
    </row>
    <row r="647" spans="1:15" ht="31.5" outlineLevel="5" x14ac:dyDescent="0.2">
      <c r="A647" s="5" t="s">
        <v>382</v>
      </c>
      <c r="B647" s="5" t="s">
        <v>298</v>
      </c>
      <c r="C647" s="5" t="s">
        <v>427</v>
      </c>
      <c r="D647" s="5"/>
      <c r="E647" s="19" t="s">
        <v>428</v>
      </c>
      <c r="F647" s="4">
        <f>F649+F648</f>
        <v>97.3</v>
      </c>
      <c r="G647" s="4">
        <f t="shared" ref="G647:H647" si="1227">G649+G648</f>
        <v>0</v>
      </c>
      <c r="H647" s="4">
        <f t="shared" si="1227"/>
        <v>97.3</v>
      </c>
      <c r="I647" s="4">
        <f t="shared" ref="I647:L647" si="1228">I649+I648</f>
        <v>97.3</v>
      </c>
      <c r="J647" s="4">
        <f t="shared" ref="J647" si="1229">J649+J648</f>
        <v>0</v>
      </c>
      <c r="K647" s="4">
        <f t="shared" ref="K647" si="1230">K649+K648</f>
        <v>97.3</v>
      </c>
      <c r="L647" s="4">
        <f t="shared" si="1228"/>
        <v>97.3</v>
      </c>
      <c r="M647" s="4">
        <f t="shared" ref="M647" si="1231">M649+M648</f>
        <v>0</v>
      </c>
      <c r="N647" s="4">
        <f t="shared" ref="N647" si="1232">N649+N648</f>
        <v>97.3</v>
      </c>
      <c r="O647" s="126"/>
    </row>
    <row r="648" spans="1:15" ht="31.5" hidden="1" outlineLevel="5" x14ac:dyDescent="0.2">
      <c r="A648" s="10" t="s">
        <v>382</v>
      </c>
      <c r="B648" s="10" t="s">
        <v>298</v>
      </c>
      <c r="C648" s="10" t="s">
        <v>427</v>
      </c>
      <c r="D648" s="10" t="s">
        <v>11</v>
      </c>
      <c r="E648" s="15" t="s">
        <v>12</v>
      </c>
      <c r="F648" s="7">
        <v>20.8</v>
      </c>
      <c r="G648" s="7">
        <v>-20.8</v>
      </c>
      <c r="H648" s="7">
        <f t="shared" ref="H648:H649" si="1233">SUM(F648:G648)</f>
        <v>0</v>
      </c>
      <c r="I648" s="7">
        <v>20.8</v>
      </c>
      <c r="J648" s="7">
        <v>-20.8</v>
      </c>
      <c r="K648" s="7">
        <f t="shared" ref="K648:K649" si="1234">SUM(I648:J648)</f>
        <v>0</v>
      </c>
      <c r="L648" s="7">
        <v>20.8</v>
      </c>
      <c r="M648" s="7">
        <v>-20.8</v>
      </c>
      <c r="N648" s="7">
        <f t="shared" ref="N648:N649" si="1235">SUM(L648:M648)</f>
        <v>0</v>
      </c>
      <c r="O648" s="126"/>
    </row>
    <row r="649" spans="1:15" ht="31.5" outlineLevel="7" x14ac:dyDescent="0.2">
      <c r="A649" s="10" t="s">
        <v>382</v>
      </c>
      <c r="B649" s="10" t="s">
        <v>298</v>
      </c>
      <c r="C649" s="10" t="s">
        <v>427</v>
      </c>
      <c r="D649" s="10" t="s">
        <v>92</v>
      </c>
      <c r="E649" s="15" t="s">
        <v>93</v>
      </c>
      <c r="F649" s="7">
        <v>76.5</v>
      </c>
      <c r="G649" s="7">
        <v>20.8</v>
      </c>
      <c r="H649" s="7">
        <f t="shared" si="1233"/>
        <v>97.3</v>
      </c>
      <c r="I649" s="7">
        <v>76.5</v>
      </c>
      <c r="J649" s="7">
        <v>20.8</v>
      </c>
      <c r="K649" s="7">
        <f t="shared" si="1234"/>
        <v>97.3</v>
      </c>
      <c r="L649" s="7">
        <v>76.5</v>
      </c>
      <c r="M649" s="7">
        <v>20.8</v>
      </c>
      <c r="N649" s="7">
        <f t="shared" si="1235"/>
        <v>97.3</v>
      </c>
      <c r="O649" s="126"/>
    </row>
    <row r="650" spans="1:15" ht="15.75" outlineLevel="5" x14ac:dyDescent="0.2">
      <c r="A650" s="5" t="s">
        <v>382</v>
      </c>
      <c r="B650" s="5" t="s">
        <v>298</v>
      </c>
      <c r="C650" s="5" t="s">
        <v>429</v>
      </c>
      <c r="D650" s="5"/>
      <c r="E650" s="19" t="s">
        <v>430</v>
      </c>
      <c r="F650" s="4">
        <f>F651+F652</f>
        <v>100</v>
      </c>
      <c r="G650" s="4">
        <f t="shared" ref="G650:H650" si="1236">G651+G652</f>
        <v>0</v>
      </c>
      <c r="H650" s="4">
        <f t="shared" si="1236"/>
        <v>100</v>
      </c>
      <c r="I650" s="4">
        <f t="shared" ref="I650:L650" si="1237">I651+I652</f>
        <v>100</v>
      </c>
      <c r="J650" s="4">
        <f t="shared" ref="J650" si="1238">J651+J652</f>
        <v>0</v>
      </c>
      <c r="K650" s="4">
        <f t="shared" ref="K650" si="1239">K651+K652</f>
        <v>100</v>
      </c>
      <c r="L650" s="4">
        <f t="shared" si="1237"/>
        <v>100</v>
      </c>
      <c r="M650" s="4">
        <f t="shared" ref="M650" si="1240">M651+M652</f>
        <v>0</v>
      </c>
      <c r="N650" s="4">
        <f t="shared" ref="N650" si="1241">N651+N652</f>
        <v>100</v>
      </c>
      <c r="O650" s="126"/>
    </row>
    <row r="651" spans="1:15" ht="31.5" outlineLevel="7" x14ac:dyDescent="0.2">
      <c r="A651" s="10" t="s">
        <v>382</v>
      </c>
      <c r="B651" s="10" t="s">
        <v>298</v>
      </c>
      <c r="C651" s="10" t="s">
        <v>429</v>
      </c>
      <c r="D651" s="10" t="s">
        <v>11</v>
      </c>
      <c r="E651" s="15" t="s">
        <v>12</v>
      </c>
      <c r="F651" s="7">
        <v>25</v>
      </c>
      <c r="G651" s="7"/>
      <c r="H651" s="7">
        <f t="shared" ref="H651:H652" si="1242">SUM(F651:G651)</f>
        <v>25</v>
      </c>
      <c r="I651" s="7">
        <v>25</v>
      </c>
      <c r="J651" s="7"/>
      <c r="K651" s="7">
        <f t="shared" ref="K651:K652" si="1243">SUM(I651:J651)</f>
        <v>25</v>
      </c>
      <c r="L651" s="7">
        <v>25</v>
      </c>
      <c r="M651" s="7"/>
      <c r="N651" s="7">
        <f t="shared" ref="N651:N652" si="1244">SUM(L651:M651)</f>
        <v>25</v>
      </c>
      <c r="O651" s="126"/>
    </row>
    <row r="652" spans="1:15" ht="15.75" outlineLevel="7" x14ac:dyDescent="0.2">
      <c r="A652" s="10" t="s">
        <v>382</v>
      </c>
      <c r="B652" s="10" t="s">
        <v>298</v>
      </c>
      <c r="C652" s="10" t="s">
        <v>429</v>
      </c>
      <c r="D652" s="10" t="s">
        <v>33</v>
      </c>
      <c r="E652" s="15" t="s">
        <v>34</v>
      </c>
      <c r="F652" s="7">
        <v>75</v>
      </c>
      <c r="G652" s="7"/>
      <c r="H652" s="7">
        <f t="shared" si="1242"/>
        <v>75</v>
      </c>
      <c r="I652" s="7">
        <v>75</v>
      </c>
      <c r="J652" s="7"/>
      <c r="K652" s="7">
        <f t="shared" si="1243"/>
        <v>75</v>
      </c>
      <c r="L652" s="7">
        <v>75</v>
      </c>
      <c r="M652" s="7"/>
      <c r="N652" s="7">
        <f t="shared" si="1244"/>
        <v>75</v>
      </c>
      <c r="O652" s="126"/>
    </row>
    <row r="653" spans="1:15" ht="31.5" outlineLevel="3" x14ac:dyDescent="0.2">
      <c r="A653" s="5" t="s">
        <v>382</v>
      </c>
      <c r="B653" s="5" t="s">
        <v>298</v>
      </c>
      <c r="C653" s="5" t="s">
        <v>395</v>
      </c>
      <c r="D653" s="5"/>
      <c r="E653" s="19" t="s">
        <v>396</v>
      </c>
      <c r="F653" s="4">
        <f>F654+F660</f>
        <v>23792.2</v>
      </c>
      <c r="G653" s="4">
        <f t="shared" ref="G653:H653" si="1245">G654+G660</f>
        <v>0</v>
      </c>
      <c r="H653" s="4">
        <f t="shared" si="1245"/>
        <v>23792.2</v>
      </c>
      <c r="I653" s="4">
        <f t="shared" ref="I653:L653" si="1246">I654+I660</f>
        <v>21836.3</v>
      </c>
      <c r="J653" s="4">
        <f t="shared" ref="J653" si="1247">J654+J660</f>
        <v>0</v>
      </c>
      <c r="K653" s="4">
        <f t="shared" ref="K653" si="1248">K654+K660</f>
        <v>21836.3</v>
      </c>
      <c r="L653" s="4">
        <f t="shared" si="1246"/>
        <v>21341.599999999999</v>
      </c>
      <c r="M653" s="4">
        <f t="shared" ref="M653" si="1249">M654+M660</f>
        <v>0</v>
      </c>
      <c r="N653" s="4">
        <f t="shared" ref="N653" si="1250">N654+N660</f>
        <v>21341.599999999999</v>
      </c>
      <c r="O653" s="126"/>
    </row>
    <row r="654" spans="1:15" ht="31.5" outlineLevel="4" x14ac:dyDescent="0.2">
      <c r="A654" s="5" t="s">
        <v>382</v>
      </c>
      <c r="B654" s="5" t="s">
        <v>298</v>
      </c>
      <c r="C654" s="5" t="s">
        <v>397</v>
      </c>
      <c r="D654" s="5"/>
      <c r="E654" s="19" t="s">
        <v>57</v>
      </c>
      <c r="F654" s="4">
        <f>F655+F658</f>
        <v>23559.9</v>
      </c>
      <c r="G654" s="4">
        <f t="shared" ref="G654:H654" si="1251">G655+G658</f>
        <v>0</v>
      </c>
      <c r="H654" s="4">
        <f t="shared" si="1251"/>
        <v>23559.9</v>
      </c>
      <c r="I654" s="4">
        <f t="shared" ref="I654:L654" si="1252">I655+I658</f>
        <v>21604</v>
      </c>
      <c r="J654" s="4">
        <f t="shared" ref="J654" si="1253">J655+J658</f>
        <v>0</v>
      </c>
      <c r="K654" s="4">
        <f t="shared" ref="K654" si="1254">K655+K658</f>
        <v>21604</v>
      </c>
      <c r="L654" s="4">
        <f t="shared" si="1252"/>
        <v>21109.3</v>
      </c>
      <c r="M654" s="4">
        <f t="shared" ref="M654" si="1255">M655+M658</f>
        <v>0</v>
      </c>
      <c r="N654" s="4">
        <f t="shared" ref="N654" si="1256">N655+N658</f>
        <v>21109.3</v>
      </c>
      <c r="O654" s="126"/>
    </row>
    <row r="655" spans="1:15" ht="15.75" outlineLevel="5" x14ac:dyDescent="0.2">
      <c r="A655" s="5" t="s">
        <v>382</v>
      </c>
      <c r="B655" s="5" t="s">
        <v>298</v>
      </c>
      <c r="C655" s="5" t="s">
        <v>431</v>
      </c>
      <c r="D655" s="5"/>
      <c r="E655" s="19" t="s">
        <v>59</v>
      </c>
      <c r="F655" s="4">
        <f>F656+F657</f>
        <v>10686.3</v>
      </c>
      <c r="G655" s="4">
        <f t="shared" ref="G655:H655" si="1257">G656+G657</f>
        <v>0</v>
      </c>
      <c r="H655" s="4">
        <f t="shared" si="1257"/>
        <v>10686.3</v>
      </c>
      <c r="I655" s="4">
        <f t="shared" ref="I655:L655" si="1258">I656+I657</f>
        <v>10004</v>
      </c>
      <c r="J655" s="4">
        <f t="shared" ref="J655" si="1259">J656+J657</f>
        <v>0</v>
      </c>
      <c r="K655" s="4">
        <f t="shared" ref="K655" si="1260">K656+K657</f>
        <v>10004</v>
      </c>
      <c r="L655" s="4">
        <f t="shared" si="1258"/>
        <v>9509.2999999999993</v>
      </c>
      <c r="M655" s="4">
        <f t="shared" ref="M655" si="1261">M656+M657</f>
        <v>0</v>
      </c>
      <c r="N655" s="4">
        <f t="shared" ref="N655" si="1262">N656+N657</f>
        <v>9509.2999999999993</v>
      </c>
      <c r="O655" s="126"/>
    </row>
    <row r="656" spans="1:15" ht="47.25" outlineLevel="7" x14ac:dyDescent="0.2">
      <c r="A656" s="10" t="s">
        <v>382</v>
      </c>
      <c r="B656" s="10" t="s">
        <v>298</v>
      </c>
      <c r="C656" s="10" t="s">
        <v>431</v>
      </c>
      <c r="D656" s="10" t="s">
        <v>8</v>
      </c>
      <c r="E656" s="15" t="s">
        <v>9</v>
      </c>
      <c r="F656" s="7">
        <v>10587</v>
      </c>
      <c r="G656" s="7"/>
      <c r="H656" s="7">
        <f t="shared" ref="H656:H657" si="1263">SUM(F656:G656)</f>
        <v>10587</v>
      </c>
      <c r="I656" s="7">
        <v>9904.7000000000007</v>
      </c>
      <c r="J656" s="7"/>
      <c r="K656" s="7">
        <f t="shared" ref="K656:K657" si="1264">SUM(I656:J656)</f>
        <v>9904.7000000000007</v>
      </c>
      <c r="L656" s="7">
        <v>9410</v>
      </c>
      <c r="M656" s="7"/>
      <c r="N656" s="7">
        <f t="shared" ref="N656:N657" si="1265">SUM(L656:M656)</f>
        <v>9410</v>
      </c>
      <c r="O656" s="126"/>
    </row>
    <row r="657" spans="1:15" ht="31.5" outlineLevel="7" x14ac:dyDescent="0.2">
      <c r="A657" s="10" t="s">
        <v>382</v>
      </c>
      <c r="B657" s="10" t="s">
        <v>298</v>
      </c>
      <c r="C657" s="10" t="s">
        <v>431</v>
      </c>
      <c r="D657" s="10" t="s">
        <v>11</v>
      </c>
      <c r="E657" s="15" t="s">
        <v>12</v>
      </c>
      <c r="F657" s="7">
        <v>99.3</v>
      </c>
      <c r="G657" s="7"/>
      <c r="H657" s="7">
        <f t="shared" si="1263"/>
        <v>99.3</v>
      </c>
      <c r="I657" s="7">
        <v>99.3</v>
      </c>
      <c r="J657" s="7"/>
      <c r="K657" s="7">
        <f t="shared" si="1264"/>
        <v>99.3</v>
      </c>
      <c r="L657" s="7">
        <v>99.3</v>
      </c>
      <c r="M657" s="7"/>
      <c r="N657" s="7">
        <f t="shared" si="1265"/>
        <v>99.3</v>
      </c>
      <c r="O657" s="126"/>
    </row>
    <row r="658" spans="1:15" ht="15.75" outlineLevel="5" x14ac:dyDescent="0.2">
      <c r="A658" s="5" t="s">
        <v>382</v>
      </c>
      <c r="B658" s="5" t="s">
        <v>298</v>
      </c>
      <c r="C658" s="5" t="s">
        <v>432</v>
      </c>
      <c r="D658" s="5"/>
      <c r="E658" s="19" t="s">
        <v>297</v>
      </c>
      <c r="F658" s="4">
        <f>F659</f>
        <v>12873.6</v>
      </c>
      <c r="G658" s="4">
        <f t="shared" ref="G658:H658" si="1266">G659</f>
        <v>0</v>
      </c>
      <c r="H658" s="4">
        <f t="shared" si="1266"/>
        <v>12873.6</v>
      </c>
      <c r="I658" s="4">
        <f t="shared" ref="I658:L658" si="1267">I659</f>
        <v>11600</v>
      </c>
      <c r="J658" s="4">
        <f t="shared" ref="J658" si="1268">J659</f>
        <v>0</v>
      </c>
      <c r="K658" s="4">
        <f t="shared" ref="K658" si="1269">K659</f>
        <v>11600</v>
      </c>
      <c r="L658" s="4">
        <f t="shared" si="1267"/>
        <v>11600</v>
      </c>
      <c r="M658" s="4">
        <f t="shared" ref="M658" si="1270">M659</f>
        <v>0</v>
      </c>
      <c r="N658" s="4">
        <f t="shared" ref="N658" si="1271">N659</f>
        <v>11600</v>
      </c>
      <c r="O658" s="126"/>
    </row>
    <row r="659" spans="1:15" ht="31.5" outlineLevel="7" x14ac:dyDescent="0.2">
      <c r="A659" s="10" t="s">
        <v>382</v>
      </c>
      <c r="B659" s="10" t="s">
        <v>298</v>
      </c>
      <c r="C659" s="10" t="s">
        <v>432</v>
      </c>
      <c r="D659" s="10" t="s">
        <v>92</v>
      </c>
      <c r="E659" s="15" t="s">
        <v>93</v>
      </c>
      <c r="F659" s="7">
        <v>12873.6</v>
      </c>
      <c r="G659" s="7"/>
      <c r="H659" s="7">
        <f t="shared" ref="H659" si="1272">SUM(F659:G659)</f>
        <v>12873.6</v>
      </c>
      <c r="I659" s="7">
        <v>11600</v>
      </c>
      <c r="J659" s="7"/>
      <c r="K659" s="7">
        <f t="shared" ref="K659" si="1273">SUM(I659:J659)</f>
        <v>11600</v>
      </c>
      <c r="L659" s="7">
        <v>11600</v>
      </c>
      <c r="M659" s="7"/>
      <c r="N659" s="7">
        <f t="shared" ref="N659" si="1274">SUM(L659:M659)</f>
        <v>11600</v>
      </c>
      <c r="O659" s="126"/>
    </row>
    <row r="660" spans="1:15" ht="31.5" outlineLevel="4" x14ac:dyDescent="0.2">
      <c r="A660" s="5" t="s">
        <v>382</v>
      </c>
      <c r="B660" s="5" t="s">
        <v>298</v>
      </c>
      <c r="C660" s="5" t="s">
        <v>400</v>
      </c>
      <c r="D660" s="5"/>
      <c r="E660" s="19" t="s">
        <v>401</v>
      </c>
      <c r="F660" s="4">
        <f>F661</f>
        <v>232.3</v>
      </c>
      <c r="G660" s="4">
        <f t="shared" ref="G660:H660" si="1275">G661</f>
        <v>0</v>
      </c>
      <c r="H660" s="4">
        <f t="shared" si="1275"/>
        <v>232.3</v>
      </c>
      <c r="I660" s="4">
        <f t="shared" ref="I660:L660" si="1276">I661</f>
        <v>232.3</v>
      </c>
      <c r="J660" s="4">
        <f t="shared" ref="J660" si="1277">J661</f>
        <v>0</v>
      </c>
      <c r="K660" s="4">
        <f t="shared" ref="K660" si="1278">K661</f>
        <v>232.3</v>
      </c>
      <c r="L660" s="4">
        <f t="shared" si="1276"/>
        <v>232.3</v>
      </c>
      <c r="M660" s="4">
        <f t="shared" ref="M660" si="1279">M661</f>
        <v>0</v>
      </c>
      <c r="N660" s="4">
        <f t="shared" ref="N660" si="1280">N661</f>
        <v>232.3</v>
      </c>
      <c r="O660" s="126"/>
    </row>
    <row r="661" spans="1:15" s="160" customFormat="1" ht="31.5" outlineLevel="5" x14ac:dyDescent="0.2">
      <c r="A661" s="5" t="s">
        <v>382</v>
      </c>
      <c r="B661" s="5" t="s">
        <v>298</v>
      </c>
      <c r="C661" s="5" t="s">
        <v>404</v>
      </c>
      <c r="D661" s="5"/>
      <c r="E661" s="19" t="s">
        <v>405</v>
      </c>
      <c r="F661" s="4">
        <f>F662+F663</f>
        <v>232.3</v>
      </c>
      <c r="G661" s="4">
        <f t="shared" ref="G661:H661" si="1281">G662+G663</f>
        <v>0</v>
      </c>
      <c r="H661" s="4">
        <f t="shared" si="1281"/>
        <v>232.3</v>
      </c>
      <c r="I661" s="4">
        <f t="shared" ref="I661:L661" si="1282">I662+I663</f>
        <v>232.3</v>
      </c>
      <c r="J661" s="4">
        <f t="shared" ref="J661" si="1283">J662+J663</f>
        <v>0</v>
      </c>
      <c r="K661" s="4">
        <f t="shared" ref="K661" si="1284">K662+K663</f>
        <v>232.3</v>
      </c>
      <c r="L661" s="4">
        <f t="shared" si="1282"/>
        <v>232.3</v>
      </c>
      <c r="M661" s="4">
        <f t="shared" ref="M661" si="1285">M662+M663</f>
        <v>0</v>
      </c>
      <c r="N661" s="4">
        <f t="shared" ref="N661" si="1286">N662+N663</f>
        <v>232.3</v>
      </c>
      <c r="O661" s="126"/>
    </row>
    <row r="662" spans="1:15" s="160" customFormat="1" ht="31.5" hidden="1" outlineLevel="7" x14ac:dyDescent="0.2">
      <c r="A662" s="10" t="s">
        <v>382</v>
      </c>
      <c r="B662" s="10" t="s">
        <v>298</v>
      </c>
      <c r="C662" s="10" t="s">
        <v>404</v>
      </c>
      <c r="D662" s="10" t="s">
        <v>11</v>
      </c>
      <c r="E662" s="15" t="s">
        <v>12</v>
      </c>
      <c r="F662" s="7"/>
      <c r="G662" s="7"/>
      <c r="H662" s="7"/>
      <c r="I662" s="7"/>
      <c r="J662" s="7"/>
      <c r="K662" s="7"/>
      <c r="L662" s="7"/>
      <c r="M662" s="7"/>
      <c r="N662" s="7"/>
      <c r="O662" s="126"/>
    </row>
    <row r="663" spans="1:15" s="160" customFormat="1" ht="31.5" outlineLevel="7" x14ac:dyDescent="0.2">
      <c r="A663" s="10" t="s">
        <v>382</v>
      </c>
      <c r="B663" s="10" t="s">
        <v>298</v>
      </c>
      <c r="C663" s="10" t="s">
        <v>404</v>
      </c>
      <c r="D663" s="10" t="s">
        <v>92</v>
      </c>
      <c r="E663" s="15" t="s">
        <v>93</v>
      </c>
      <c r="F663" s="7">
        <v>232.3</v>
      </c>
      <c r="G663" s="7"/>
      <c r="H663" s="7">
        <f t="shared" ref="H663" si="1287">SUM(F663:G663)</f>
        <v>232.3</v>
      </c>
      <c r="I663" s="7">
        <v>232.3</v>
      </c>
      <c r="J663" s="7"/>
      <c r="K663" s="7">
        <f t="shared" ref="K663" si="1288">SUM(I663:J663)</f>
        <v>232.3</v>
      </c>
      <c r="L663" s="7">
        <v>232.3</v>
      </c>
      <c r="M663" s="7"/>
      <c r="N663" s="7">
        <f t="shared" ref="N663" si="1289">SUM(L663:M663)</f>
        <v>232.3</v>
      </c>
      <c r="O663" s="126"/>
    </row>
    <row r="664" spans="1:15" ht="47.25" outlineLevel="2" x14ac:dyDescent="0.2">
      <c r="A664" s="5" t="s">
        <v>382</v>
      </c>
      <c r="B664" s="5" t="s">
        <v>298</v>
      </c>
      <c r="C664" s="5" t="s">
        <v>76</v>
      </c>
      <c r="D664" s="5"/>
      <c r="E664" s="19" t="s">
        <v>77</v>
      </c>
      <c r="F664" s="4">
        <f>F665</f>
        <v>95</v>
      </c>
      <c r="G664" s="4">
        <f t="shared" ref="G664:H664" si="1290">G665</f>
        <v>0</v>
      </c>
      <c r="H664" s="4">
        <f t="shared" si="1290"/>
        <v>95</v>
      </c>
      <c r="I664" s="4">
        <f t="shared" ref="I664:L664" si="1291">I665</f>
        <v>0</v>
      </c>
      <c r="J664" s="4">
        <f t="shared" ref="J664" si="1292">J665</f>
        <v>0</v>
      </c>
      <c r="K664" s="4"/>
      <c r="L664" s="4">
        <f t="shared" si="1291"/>
        <v>0</v>
      </c>
      <c r="M664" s="4">
        <f t="shared" ref="M664" si="1293">M665</f>
        <v>0</v>
      </c>
      <c r="N664" s="4"/>
      <c r="O664" s="126"/>
    </row>
    <row r="665" spans="1:15" ht="31.5" outlineLevel="3" x14ac:dyDescent="0.2">
      <c r="A665" s="5" t="s">
        <v>382</v>
      </c>
      <c r="B665" s="5" t="s">
        <v>298</v>
      </c>
      <c r="C665" s="5" t="s">
        <v>78</v>
      </c>
      <c r="D665" s="5"/>
      <c r="E665" s="19" t="s">
        <v>79</v>
      </c>
      <c r="F665" s="4">
        <f>F666+F669</f>
        <v>95</v>
      </c>
      <c r="G665" s="4">
        <f t="shared" ref="G665:H665" si="1294">G666+G669</f>
        <v>0</v>
      </c>
      <c r="H665" s="4">
        <f t="shared" si="1294"/>
        <v>95</v>
      </c>
      <c r="I665" s="4">
        <f>I666+I669</f>
        <v>0</v>
      </c>
      <c r="J665" s="4">
        <f t="shared" ref="J665" si="1295">J666+J669</f>
        <v>0</v>
      </c>
      <c r="K665" s="4"/>
      <c r="L665" s="4">
        <f>L666+L669</f>
        <v>0</v>
      </c>
      <c r="M665" s="4">
        <f t="shared" ref="M665" si="1296">M666+M669</f>
        <v>0</v>
      </c>
      <c r="N665" s="4"/>
      <c r="O665" s="126"/>
    </row>
    <row r="666" spans="1:15" ht="31.5" outlineLevel="4" x14ac:dyDescent="0.2">
      <c r="A666" s="5" t="s">
        <v>382</v>
      </c>
      <c r="B666" s="5" t="s">
        <v>298</v>
      </c>
      <c r="C666" s="5" t="s">
        <v>147</v>
      </c>
      <c r="D666" s="5"/>
      <c r="E666" s="19" t="s">
        <v>148</v>
      </c>
      <c r="F666" s="4">
        <f>F667</f>
        <v>65</v>
      </c>
      <c r="G666" s="4">
        <f t="shared" ref="G666:H667" si="1297">G667</f>
        <v>0</v>
      </c>
      <c r="H666" s="4">
        <f t="shared" si="1297"/>
        <v>65</v>
      </c>
      <c r="I666" s="4">
        <f t="shared" ref="I666:L667" si="1298">I667</f>
        <v>0</v>
      </c>
      <c r="J666" s="4">
        <f t="shared" ref="J666:J667" si="1299">J667</f>
        <v>0</v>
      </c>
      <c r="K666" s="4"/>
      <c r="L666" s="4">
        <f t="shared" si="1298"/>
        <v>0</v>
      </c>
      <c r="M666" s="4">
        <f t="shared" ref="M666:M667" si="1300">M667</f>
        <v>0</v>
      </c>
      <c r="N666" s="4"/>
      <c r="O666" s="126"/>
    </row>
    <row r="667" spans="1:15" ht="15.75" outlineLevel="5" x14ac:dyDescent="0.2">
      <c r="A667" s="5" t="s">
        <v>382</v>
      </c>
      <c r="B667" s="5" t="s">
        <v>298</v>
      </c>
      <c r="C667" s="5" t="s">
        <v>433</v>
      </c>
      <c r="D667" s="5"/>
      <c r="E667" s="19" t="s">
        <v>434</v>
      </c>
      <c r="F667" s="4">
        <f>F668</f>
        <v>65</v>
      </c>
      <c r="G667" s="4">
        <f t="shared" si="1297"/>
        <v>0</v>
      </c>
      <c r="H667" s="4">
        <f t="shared" si="1297"/>
        <v>65</v>
      </c>
      <c r="I667" s="4">
        <f t="shared" si="1298"/>
        <v>0</v>
      </c>
      <c r="J667" s="4">
        <f t="shared" si="1299"/>
        <v>0</v>
      </c>
      <c r="K667" s="4"/>
      <c r="L667" s="4">
        <f t="shared" si="1298"/>
        <v>0</v>
      </c>
      <c r="M667" s="4">
        <f t="shared" si="1300"/>
        <v>0</v>
      </c>
      <c r="N667" s="4"/>
      <c r="O667" s="126"/>
    </row>
    <row r="668" spans="1:15" ht="31.5" outlineLevel="7" x14ac:dyDescent="0.2">
      <c r="A668" s="10" t="s">
        <v>382</v>
      </c>
      <c r="B668" s="10" t="s">
        <v>298</v>
      </c>
      <c r="C668" s="10" t="s">
        <v>433</v>
      </c>
      <c r="D668" s="10" t="s">
        <v>11</v>
      </c>
      <c r="E668" s="15" t="s">
        <v>12</v>
      </c>
      <c r="F668" s="7">
        <v>65</v>
      </c>
      <c r="G668" s="7"/>
      <c r="H668" s="7">
        <f t="shared" ref="H668" si="1301">SUM(F668:G668)</f>
        <v>65</v>
      </c>
      <c r="I668" s="7"/>
      <c r="J668" s="7"/>
      <c r="K668" s="7"/>
      <c r="L668" s="7"/>
      <c r="M668" s="7"/>
      <c r="N668" s="7"/>
      <c r="O668" s="126"/>
    </row>
    <row r="669" spans="1:15" ht="47.25" outlineLevel="4" x14ac:dyDescent="0.2">
      <c r="A669" s="5" t="s">
        <v>382</v>
      </c>
      <c r="B669" s="5" t="s">
        <v>298</v>
      </c>
      <c r="C669" s="5" t="s">
        <v>435</v>
      </c>
      <c r="D669" s="5"/>
      <c r="E669" s="19" t="s">
        <v>436</v>
      </c>
      <c r="F669" s="4">
        <f>F670</f>
        <v>30</v>
      </c>
      <c r="G669" s="4">
        <f t="shared" ref="G669:H670" si="1302">G670</f>
        <v>0</v>
      </c>
      <c r="H669" s="4">
        <f t="shared" si="1302"/>
        <v>30</v>
      </c>
      <c r="I669" s="4">
        <f t="shared" ref="I669:L670" si="1303">I670</f>
        <v>0</v>
      </c>
      <c r="J669" s="4">
        <f t="shared" ref="J669:J670" si="1304">J670</f>
        <v>0</v>
      </c>
      <c r="K669" s="4"/>
      <c r="L669" s="4">
        <f t="shared" si="1303"/>
        <v>0</v>
      </c>
      <c r="M669" s="4">
        <f t="shared" ref="M669:M670" si="1305">M670</f>
        <v>0</v>
      </c>
      <c r="N669" s="4"/>
      <c r="O669" s="126"/>
    </row>
    <row r="670" spans="1:15" ht="31.5" outlineLevel="5" x14ac:dyDescent="0.2">
      <c r="A670" s="5" t="s">
        <v>382</v>
      </c>
      <c r="B670" s="5" t="s">
        <v>298</v>
      </c>
      <c r="C670" s="5" t="s">
        <v>437</v>
      </c>
      <c r="D670" s="5"/>
      <c r="E670" s="19" t="s">
        <v>438</v>
      </c>
      <c r="F670" s="4">
        <f>F671</f>
        <v>30</v>
      </c>
      <c r="G670" s="4">
        <f t="shared" si="1302"/>
        <v>0</v>
      </c>
      <c r="H670" s="4">
        <f t="shared" si="1302"/>
        <v>30</v>
      </c>
      <c r="I670" s="4">
        <f t="shared" si="1303"/>
        <v>0</v>
      </c>
      <c r="J670" s="4">
        <f t="shared" si="1304"/>
        <v>0</v>
      </c>
      <c r="K670" s="4"/>
      <c r="L670" s="4">
        <f t="shared" si="1303"/>
        <v>0</v>
      </c>
      <c r="M670" s="4">
        <f t="shared" si="1305"/>
        <v>0</v>
      </c>
      <c r="N670" s="4"/>
      <c r="O670" s="126"/>
    </row>
    <row r="671" spans="1:15" ht="31.5" outlineLevel="7" x14ac:dyDescent="0.2">
      <c r="A671" s="10" t="s">
        <v>382</v>
      </c>
      <c r="B671" s="10" t="s">
        <v>298</v>
      </c>
      <c r="C671" s="10" t="s">
        <v>437</v>
      </c>
      <c r="D671" s="10" t="s">
        <v>11</v>
      </c>
      <c r="E671" s="15" t="s">
        <v>12</v>
      </c>
      <c r="F671" s="7">
        <v>30</v>
      </c>
      <c r="G671" s="7"/>
      <c r="H671" s="7">
        <f t="shared" ref="H671" si="1306">SUM(F671:G671)</f>
        <v>30</v>
      </c>
      <c r="I671" s="7"/>
      <c r="J671" s="7"/>
      <c r="K671" s="7"/>
      <c r="L671" s="7"/>
      <c r="M671" s="7"/>
      <c r="N671" s="7"/>
      <c r="O671" s="126"/>
    </row>
    <row r="672" spans="1:15" ht="15.75" outlineLevel="7" x14ac:dyDescent="0.2">
      <c r="A672" s="5" t="s">
        <v>382</v>
      </c>
      <c r="B672" s="5" t="s">
        <v>570</v>
      </c>
      <c r="C672" s="10"/>
      <c r="D672" s="10"/>
      <c r="E672" s="11" t="s">
        <v>554</v>
      </c>
      <c r="F672" s="4">
        <f>F673+F689</f>
        <v>28372.399999999998</v>
      </c>
      <c r="G672" s="4">
        <f t="shared" ref="G672:H672" si="1307">G673+G689</f>
        <v>-2.6</v>
      </c>
      <c r="H672" s="4">
        <f t="shared" si="1307"/>
        <v>28369.8</v>
      </c>
      <c r="I672" s="4">
        <f>I673+I689</f>
        <v>29336.7</v>
      </c>
      <c r="J672" s="4">
        <f t="shared" ref="J672" si="1308">J673+J689</f>
        <v>-2.6</v>
      </c>
      <c r="K672" s="4">
        <f t="shared" ref="K672" si="1309">K673+K689</f>
        <v>29334.100000000002</v>
      </c>
      <c r="L672" s="4">
        <f>L673+L689</f>
        <v>28971.699999999997</v>
      </c>
      <c r="M672" s="4">
        <f t="shared" ref="M672" si="1310">M673+M689</f>
        <v>0</v>
      </c>
      <c r="N672" s="4">
        <f t="shared" ref="N672" si="1311">N673+N689</f>
        <v>28971.699999999997</v>
      </c>
      <c r="O672" s="126"/>
    </row>
    <row r="673" spans="1:15" ht="15.75" outlineLevel="1" x14ac:dyDescent="0.2">
      <c r="A673" s="5" t="s">
        <v>382</v>
      </c>
      <c r="B673" s="5" t="s">
        <v>309</v>
      </c>
      <c r="C673" s="5"/>
      <c r="D673" s="5"/>
      <c r="E673" s="19" t="s">
        <v>310</v>
      </c>
      <c r="F673" s="4">
        <f>F674+F682</f>
        <v>26762.399999999998</v>
      </c>
      <c r="G673" s="4">
        <f t="shared" ref="G673:H673" si="1312">G674+G682</f>
        <v>-2.6</v>
      </c>
      <c r="H673" s="4">
        <f t="shared" si="1312"/>
        <v>26759.8</v>
      </c>
      <c r="I673" s="4">
        <f>I674+I682</f>
        <v>27756.7</v>
      </c>
      <c r="J673" s="4">
        <f t="shared" ref="J673" si="1313">J674+J682</f>
        <v>-2.6</v>
      </c>
      <c r="K673" s="4">
        <f t="shared" ref="K673" si="1314">K674+K682</f>
        <v>27754.100000000002</v>
      </c>
      <c r="L673" s="4">
        <f>L674+L682</f>
        <v>27441.699999999997</v>
      </c>
      <c r="M673" s="4">
        <f t="shared" ref="M673" si="1315">M674+M682</f>
        <v>0</v>
      </c>
      <c r="N673" s="4">
        <f t="shared" ref="N673" si="1316">N674+N682</f>
        <v>27441.699999999997</v>
      </c>
      <c r="O673" s="126"/>
    </row>
    <row r="674" spans="1:15" ht="31.5" outlineLevel="2" x14ac:dyDescent="0.2">
      <c r="A674" s="5" t="s">
        <v>382</v>
      </c>
      <c r="B674" s="5" t="s">
        <v>309</v>
      </c>
      <c r="C674" s="5" t="s">
        <v>290</v>
      </c>
      <c r="D674" s="5"/>
      <c r="E674" s="19" t="s">
        <v>291</v>
      </c>
      <c r="F674" s="4">
        <f>F675</f>
        <v>25860.6</v>
      </c>
      <c r="G674" s="4">
        <f t="shared" ref="G674:H675" si="1317">G675</f>
        <v>0</v>
      </c>
      <c r="H674" s="4">
        <f t="shared" si="1317"/>
        <v>25860.6</v>
      </c>
      <c r="I674" s="4">
        <f t="shared" ref="I674:L675" si="1318">I675</f>
        <v>26854.9</v>
      </c>
      <c r="J674" s="4">
        <f t="shared" ref="J674:J675" si="1319">J675</f>
        <v>0</v>
      </c>
      <c r="K674" s="4">
        <f t="shared" ref="K674:K675" si="1320">K675</f>
        <v>26854.9</v>
      </c>
      <c r="L674" s="4">
        <f t="shared" si="1318"/>
        <v>27441.699999999997</v>
      </c>
      <c r="M674" s="4">
        <f t="shared" ref="M674:M675" si="1321">M675</f>
        <v>0</v>
      </c>
      <c r="N674" s="4">
        <f t="shared" ref="N674:N675" si="1322">N675</f>
        <v>27441.699999999997</v>
      </c>
      <c r="O674" s="126"/>
    </row>
    <row r="675" spans="1:15" ht="31.5" outlineLevel="3" x14ac:dyDescent="0.2">
      <c r="A675" s="5" t="s">
        <v>382</v>
      </c>
      <c r="B675" s="5" t="s">
        <v>309</v>
      </c>
      <c r="C675" s="5" t="s">
        <v>395</v>
      </c>
      <c r="D675" s="5"/>
      <c r="E675" s="19" t="s">
        <v>396</v>
      </c>
      <c r="F675" s="4">
        <f>F676</f>
        <v>25860.6</v>
      </c>
      <c r="G675" s="4">
        <f t="shared" si="1317"/>
        <v>0</v>
      </c>
      <c r="H675" s="4">
        <f t="shared" si="1317"/>
        <v>25860.6</v>
      </c>
      <c r="I675" s="4">
        <f t="shared" si="1318"/>
        <v>26854.9</v>
      </c>
      <c r="J675" s="4">
        <f t="shared" si="1319"/>
        <v>0</v>
      </c>
      <c r="K675" s="4">
        <f t="shared" si="1320"/>
        <v>26854.9</v>
      </c>
      <c r="L675" s="4">
        <f t="shared" si="1318"/>
        <v>27441.699999999997</v>
      </c>
      <c r="M675" s="4">
        <f t="shared" si="1321"/>
        <v>0</v>
      </c>
      <c r="N675" s="4">
        <f t="shared" si="1322"/>
        <v>27441.699999999997</v>
      </c>
      <c r="O675" s="126"/>
    </row>
    <row r="676" spans="1:15" ht="31.5" outlineLevel="4" x14ac:dyDescent="0.2">
      <c r="A676" s="5" t="s">
        <v>382</v>
      </c>
      <c r="B676" s="5" t="s">
        <v>309</v>
      </c>
      <c r="C676" s="5" t="s">
        <v>400</v>
      </c>
      <c r="D676" s="5"/>
      <c r="E676" s="19" t="s">
        <v>401</v>
      </c>
      <c r="F676" s="4">
        <f>F677+F680</f>
        <v>25860.6</v>
      </c>
      <c r="G676" s="4">
        <f t="shared" ref="G676:H676" si="1323">G677+G680</f>
        <v>0</v>
      </c>
      <c r="H676" s="4">
        <f t="shared" si="1323"/>
        <v>25860.6</v>
      </c>
      <c r="I676" s="4">
        <f t="shared" ref="I676:L676" si="1324">I677+I680</f>
        <v>26854.9</v>
      </c>
      <c r="J676" s="4">
        <f t="shared" ref="J676" si="1325">J677+J680</f>
        <v>0</v>
      </c>
      <c r="K676" s="4">
        <f t="shared" ref="K676" si="1326">K677+K680</f>
        <v>26854.9</v>
      </c>
      <c r="L676" s="4">
        <f t="shared" si="1324"/>
        <v>27441.699999999997</v>
      </c>
      <c r="M676" s="4">
        <f t="shared" ref="M676" si="1327">M677+M680</f>
        <v>0</v>
      </c>
      <c r="N676" s="4">
        <f t="shared" ref="N676" si="1328">N677+N680</f>
        <v>27441.699999999997</v>
      </c>
      <c r="O676" s="126"/>
    </row>
    <row r="677" spans="1:15" s="160" customFormat="1" ht="31.5" outlineLevel="5" x14ac:dyDescent="0.2">
      <c r="A677" s="5" t="s">
        <v>382</v>
      </c>
      <c r="B677" s="5" t="s">
        <v>309</v>
      </c>
      <c r="C677" s="5" t="s">
        <v>404</v>
      </c>
      <c r="D677" s="5"/>
      <c r="E677" s="19" t="s">
        <v>405</v>
      </c>
      <c r="F677" s="4">
        <f>F678+F679</f>
        <v>21144</v>
      </c>
      <c r="G677" s="4">
        <f t="shared" ref="G677:H677" si="1329">G678+G679</f>
        <v>0</v>
      </c>
      <c r="H677" s="4">
        <f t="shared" si="1329"/>
        <v>21144</v>
      </c>
      <c r="I677" s="4">
        <f t="shared" ref="I677:L677" si="1330">I678+I679</f>
        <v>22138.3</v>
      </c>
      <c r="J677" s="4">
        <f t="shared" ref="J677" si="1331">J678+J679</f>
        <v>0</v>
      </c>
      <c r="K677" s="4">
        <f t="shared" ref="K677" si="1332">K678+K679</f>
        <v>22138.3</v>
      </c>
      <c r="L677" s="4">
        <f t="shared" si="1330"/>
        <v>22725.1</v>
      </c>
      <c r="M677" s="4">
        <f t="shared" ref="M677" si="1333">M678+M679</f>
        <v>0</v>
      </c>
      <c r="N677" s="4">
        <f t="shared" ref="N677" si="1334">N678+N679</f>
        <v>22725.1</v>
      </c>
      <c r="O677" s="126"/>
    </row>
    <row r="678" spans="1:15" s="160" customFormat="1" ht="15.75" outlineLevel="7" x14ac:dyDescent="0.2">
      <c r="A678" s="10" t="s">
        <v>382</v>
      </c>
      <c r="B678" s="10" t="s">
        <v>309</v>
      </c>
      <c r="C678" s="10" t="s">
        <v>404</v>
      </c>
      <c r="D678" s="10" t="s">
        <v>33</v>
      </c>
      <c r="E678" s="15" t="s">
        <v>34</v>
      </c>
      <c r="F678" s="7">
        <v>1635</v>
      </c>
      <c r="G678" s="7"/>
      <c r="H678" s="7">
        <f t="shared" ref="H678:H679" si="1335">SUM(F678:G678)</f>
        <v>1635</v>
      </c>
      <c r="I678" s="7">
        <v>1485</v>
      </c>
      <c r="J678" s="7"/>
      <c r="K678" s="7">
        <f t="shared" ref="K678:K679" si="1336">SUM(I678:J678)</f>
        <v>1485</v>
      </c>
      <c r="L678" s="7">
        <v>1485</v>
      </c>
      <c r="M678" s="7"/>
      <c r="N678" s="7">
        <f t="shared" ref="N678:N679" si="1337">SUM(L678:M678)</f>
        <v>1485</v>
      </c>
      <c r="O678" s="126"/>
    </row>
    <row r="679" spans="1:15" s="160" customFormat="1" ht="31.5" outlineLevel="7" x14ac:dyDescent="0.2">
      <c r="A679" s="10" t="s">
        <v>382</v>
      </c>
      <c r="B679" s="10" t="s">
        <v>309</v>
      </c>
      <c r="C679" s="10" t="s">
        <v>404</v>
      </c>
      <c r="D679" s="10" t="s">
        <v>92</v>
      </c>
      <c r="E679" s="15" t="s">
        <v>93</v>
      </c>
      <c r="F679" s="7">
        <v>19509</v>
      </c>
      <c r="G679" s="7"/>
      <c r="H679" s="7">
        <f t="shared" si="1335"/>
        <v>19509</v>
      </c>
      <c r="I679" s="7">
        <v>20653.3</v>
      </c>
      <c r="J679" s="7"/>
      <c r="K679" s="7">
        <f t="shared" si="1336"/>
        <v>20653.3</v>
      </c>
      <c r="L679" s="7">
        <v>21240.1</v>
      </c>
      <c r="M679" s="7"/>
      <c r="N679" s="7">
        <f t="shared" si="1337"/>
        <v>21240.1</v>
      </c>
      <c r="O679" s="126"/>
    </row>
    <row r="680" spans="1:15" s="160" customFormat="1" ht="78.75" outlineLevel="5" x14ac:dyDescent="0.2">
      <c r="A680" s="5" t="s">
        <v>382</v>
      </c>
      <c r="B680" s="5" t="s">
        <v>309</v>
      </c>
      <c r="C680" s="5" t="s">
        <v>439</v>
      </c>
      <c r="D680" s="5"/>
      <c r="E680" s="170" t="s">
        <v>440</v>
      </c>
      <c r="F680" s="4">
        <f>F681</f>
        <v>4716.6000000000004</v>
      </c>
      <c r="G680" s="4">
        <f t="shared" ref="G680:H680" si="1338">G681</f>
        <v>0</v>
      </c>
      <c r="H680" s="4">
        <f t="shared" si="1338"/>
        <v>4716.6000000000004</v>
      </c>
      <c r="I680" s="4">
        <f t="shared" ref="I680" si="1339">I681</f>
        <v>4716.6000000000004</v>
      </c>
      <c r="J680" s="4">
        <f t="shared" ref="J680" si="1340">J681</f>
        <v>0</v>
      </c>
      <c r="K680" s="4">
        <f t="shared" ref="K680" si="1341">K681</f>
        <v>4716.6000000000004</v>
      </c>
      <c r="L680" s="4">
        <f t="shared" ref="L680" si="1342">L681</f>
        <v>4716.6000000000004</v>
      </c>
      <c r="M680" s="4">
        <f t="shared" ref="M680" si="1343">M681</f>
        <v>0</v>
      </c>
      <c r="N680" s="4">
        <f t="shared" ref="N680" si="1344">N681</f>
        <v>4716.6000000000004</v>
      </c>
      <c r="O680" s="126"/>
    </row>
    <row r="681" spans="1:15" s="160" customFormat="1" ht="31.5" outlineLevel="7" x14ac:dyDescent="0.2">
      <c r="A681" s="10" t="s">
        <v>382</v>
      </c>
      <c r="B681" s="10" t="s">
        <v>309</v>
      </c>
      <c r="C681" s="10" t="s">
        <v>439</v>
      </c>
      <c r="D681" s="10" t="s">
        <v>92</v>
      </c>
      <c r="E681" s="15" t="s">
        <v>93</v>
      </c>
      <c r="F681" s="7">
        <v>4716.6000000000004</v>
      </c>
      <c r="G681" s="7"/>
      <c r="H681" s="7">
        <f t="shared" ref="H681" si="1345">SUM(F681:G681)</f>
        <v>4716.6000000000004</v>
      </c>
      <c r="I681" s="7">
        <v>4716.6000000000004</v>
      </c>
      <c r="J681" s="7"/>
      <c r="K681" s="7">
        <f t="shared" ref="K681" si="1346">SUM(I681:J681)</f>
        <v>4716.6000000000004</v>
      </c>
      <c r="L681" s="7">
        <v>4716.6000000000004</v>
      </c>
      <c r="M681" s="7"/>
      <c r="N681" s="7">
        <f t="shared" ref="N681" si="1347">SUM(L681:M681)</f>
        <v>4716.6000000000004</v>
      </c>
      <c r="O681" s="126"/>
    </row>
    <row r="682" spans="1:15" ht="31.5" outlineLevel="2" x14ac:dyDescent="0.2">
      <c r="A682" s="5" t="s">
        <v>382</v>
      </c>
      <c r="B682" s="5" t="s">
        <v>309</v>
      </c>
      <c r="C682" s="5" t="s">
        <v>42</v>
      </c>
      <c r="D682" s="5"/>
      <c r="E682" s="19" t="s">
        <v>43</v>
      </c>
      <c r="F682" s="4">
        <f>F683</f>
        <v>901.80000000000007</v>
      </c>
      <c r="G682" s="4">
        <f t="shared" ref="G682:H683" si="1348">G683</f>
        <v>-2.6</v>
      </c>
      <c r="H682" s="4">
        <f t="shared" si="1348"/>
        <v>899.2</v>
      </c>
      <c r="I682" s="4">
        <f t="shared" ref="I682:I687" si="1349">I683</f>
        <v>901.80000000000007</v>
      </c>
      <c r="J682" s="4">
        <f t="shared" ref="J682:J683" si="1350">J683</f>
        <v>-2.6</v>
      </c>
      <c r="K682" s="4">
        <f t="shared" ref="K682:K683" si="1351">K683</f>
        <v>899.2</v>
      </c>
      <c r="L682" s="4">
        <f t="shared" ref="L682:L687" si="1352">L683</f>
        <v>0</v>
      </c>
      <c r="M682" s="4">
        <f t="shared" ref="M682:M683" si="1353">M683</f>
        <v>0</v>
      </c>
      <c r="N682" s="4"/>
      <c r="O682" s="126"/>
    </row>
    <row r="683" spans="1:15" ht="47.25" outlineLevel="3" x14ac:dyDescent="0.2">
      <c r="A683" s="5" t="s">
        <v>382</v>
      </c>
      <c r="B683" s="5" t="s">
        <v>309</v>
      </c>
      <c r="C683" s="5" t="s">
        <v>44</v>
      </c>
      <c r="D683" s="5"/>
      <c r="E683" s="19" t="s">
        <v>45</v>
      </c>
      <c r="F683" s="4">
        <f>F684</f>
        <v>901.80000000000007</v>
      </c>
      <c r="G683" s="4">
        <f t="shared" si="1348"/>
        <v>-2.6</v>
      </c>
      <c r="H683" s="4">
        <f t="shared" si="1348"/>
        <v>899.2</v>
      </c>
      <c r="I683" s="4">
        <f t="shared" si="1349"/>
        <v>901.80000000000007</v>
      </c>
      <c r="J683" s="4">
        <f t="shared" si="1350"/>
        <v>-2.6</v>
      </c>
      <c r="K683" s="4">
        <f t="shared" si="1351"/>
        <v>899.2</v>
      </c>
      <c r="L683" s="4">
        <f t="shared" si="1352"/>
        <v>0</v>
      </c>
      <c r="M683" s="4">
        <f t="shared" si="1353"/>
        <v>0</v>
      </c>
      <c r="N683" s="4"/>
      <c r="O683" s="126"/>
    </row>
    <row r="684" spans="1:15" ht="31.5" outlineLevel="4" x14ac:dyDescent="0.2">
      <c r="A684" s="5" t="s">
        <v>382</v>
      </c>
      <c r="B684" s="5" t="s">
        <v>309</v>
      </c>
      <c r="C684" s="5" t="s">
        <v>333</v>
      </c>
      <c r="D684" s="5"/>
      <c r="E684" s="19" t="s">
        <v>334</v>
      </c>
      <c r="F684" s="4">
        <f>F685+F687</f>
        <v>901.80000000000007</v>
      </c>
      <c r="G684" s="4">
        <f t="shared" ref="G684:H684" si="1354">G685+G687</f>
        <v>-2.6</v>
      </c>
      <c r="H684" s="4">
        <f t="shared" si="1354"/>
        <v>899.2</v>
      </c>
      <c r="I684" s="4">
        <f t="shared" ref="I684:L684" si="1355">I685+I687</f>
        <v>901.80000000000007</v>
      </c>
      <c r="J684" s="4">
        <f t="shared" ref="J684" si="1356">J685+J687</f>
        <v>-2.6</v>
      </c>
      <c r="K684" s="4">
        <f t="shared" ref="K684" si="1357">K685+K687</f>
        <v>899.2</v>
      </c>
      <c r="L684" s="4">
        <f t="shared" si="1355"/>
        <v>0</v>
      </c>
      <c r="M684" s="4">
        <f t="shared" ref="M684" si="1358">M685+M687</f>
        <v>0</v>
      </c>
      <c r="N684" s="4"/>
      <c r="O684" s="126"/>
    </row>
    <row r="685" spans="1:15" ht="47.25" outlineLevel="5" x14ac:dyDescent="0.2">
      <c r="A685" s="5" t="s">
        <v>382</v>
      </c>
      <c r="B685" s="5" t="s">
        <v>309</v>
      </c>
      <c r="C685" s="5" t="s">
        <v>441</v>
      </c>
      <c r="D685" s="5"/>
      <c r="E685" s="19" t="s">
        <v>573</v>
      </c>
      <c r="F685" s="4">
        <f>F686</f>
        <v>300.60000000000002</v>
      </c>
      <c r="G685" s="4">
        <f t="shared" ref="G685:H685" si="1359">G686</f>
        <v>0</v>
      </c>
      <c r="H685" s="4">
        <f t="shared" si="1359"/>
        <v>300.60000000000002</v>
      </c>
      <c r="I685" s="4">
        <f t="shared" si="1349"/>
        <v>300.60000000000002</v>
      </c>
      <c r="J685" s="4">
        <f t="shared" ref="J685" si="1360">J686</f>
        <v>0</v>
      </c>
      <c r="K685" s="4">
        <f t="shared" ref="K685" si="1361">K686</f>
        <v>300.60000000000002</v>
      </c>
      <c r="L685" s="4">
        <f t="shared" si="1352"/>
        <v>0</v>
      </c>
      <c r="M685" s="4">
        <f t="shared" ref="M685" si="1362">M686</f>
        <v>0</v>
      </c>
      <c r="N685" s="4"/>
      <c r="O685" s="126"/>
    </row>
    <row r="686" spans="1:15" ht="31.5" outlineLevel="7" x14ac:dyDescent="0.2">
      <c r="A686" s="10" t="s">
        <v>382</v>
      </c>
      <c r="B686" s="10" t="s">
        <v>309</v>
      </c>
      <c r="C686" s="10" t="s">
        <v>441</v>
      </c>
      <c r="D686" s="10" t="s">
        <v>92</v>
      </c>
      <c r="E686" s="15" t="s">
        <v>93</v>
      </c>
      <c r="F686" s="7">
        <v>300.60000000000002</v>
      </c>
      <c r="G686" s="7"/>
      <c r="H686" s="7">
        <f t="shared" ref="H686" si="1363">SUM(F686:G686)</f>
        <v>300.60000000000002</v>
      </c>
      <c r="I686" s="7">
        <v>300.60000000000002</v>
      </c>
      <c r="J686" s="7"/>
      <c r="K686" s="7">
        <f t="shared" ref="K686" si="1364">SUM(I686:J686)</f>
        <v>300.60000000000002</v>
      </c>
      <c r="L686" s="7"/>
      <c r="M686" s="7"/>
      <c r="N686" s="7"/>
      <c r="O686" s="126"/>
    </row>
    <row r="687" spans="1:15" s="160" customFormat="1" ht="47.25" outlineLevel="5" x14ac:dyDescent="0.2">
      <c r="A687" s="5" t="s">
        <v>382</v>
      </c>
      <c r="B687" s="5" t="s">
        <v>309</v>
      </c>
      <c r="C687" s="5" t="s">
        <v>441</v>
      </c>
      <c r="D687" s="5"/>
      <c r="E687" s="19" t="s">
        <v>576</v>
      </c>
      <c r="F687" s="4">
        <f>F688</f>
        <v>601.20000000000005</v>
      </c>
      <c r="G687" s="4">
        <f t="shared" ref="G687:H687" si="1365">G688</f>
        <v>-2.6</v>
      </c>
      <c r="H687" s="4">
        <f t="shared" si="1365"/>
        <v>598.6</v>
      </c>
      <c r="I687" s="4">
        <f t="shared" si="1349"/>
        <v>601.20000000000005</v>
      </c>
      <c r="J687" s="4">
        <f t="shared" ref="J687" si="1366">J688</f>
        <v>-2.6</v>
      </c>
      <c r="K687" s="4">
        <f t="shared" ref="K687" si="1367">K688</f>
        <v>598.6</v>
      </c>
      <c r="L687" s="4">
        <f t="shared" si="1352"/>
        <v>0</v>
      </c>
      <c r="M687" s="4">
        <f t="shared" ref="M687" si="1368">M688</f>
        <v>0</v>
      </c>
      <c r="N687" s="4"/>
      <c r="O687" s="126"/>
    </row>
    <row r="688" spans="1:15" s="160" customFormat="1" ht="31.5" outlineLevel="7" x14ac:dyDescent="0.2">
      <c r="A688" s="10" t="s">
        <v>382</v>
      </c>
      <c r="B688" s="10" t="s">
        <v>309</v>
      </c>
      <c r="C688" s="10" t="s">
        <v>441</v>
      </c>
      <c r="D688" s="10" t="s">
        <v>92</v>
      </c>
      <c r="E688" s="15" t="s">
        <v>93</v>
      </c>
      <c r="F688" s="7">
        <v>601.20000000000005</v>
      </c>
      <c r="G688" s="7">
        <v>-2.6</v>
      </c>
      <c r="H688" s="7">
        <f t="shared" ref="H688" si="1369">SUM(F688:G688)</f>
        <v>598.6</v>
      </c>
      <c r="I688" s="7">
        <v>601.20000000000005</v>
      </c>
      <c r="J688" s="7">
        <v>-2.6</v>
      </c>
      <c r="K688" s="7">
        <f t="shared" ref="K688" si="1370">SUM(I688:J688)</f>
        <v>598.6</v>
      </c>
      <c r="L688" s="7"/>
      <c r="M688" s="7"/>
      <c r="N688" s="7"/>
      <c r="O688" s="126"/>
    </row>
    <row r="689" spans="1:15" ht="15.75" outlineLevel="1" x14ac:dyDescent="0.2">
      <c r="A689" s="5" t="s">
        <v>382</v>
      </c>
      <c r="B689" s="5" t="s">
        <v>315</v>
      </c>
      <c r="C689" s="5"/>
      <c r="D689" s="5"/>
      <c r="E689" s="19" t="s">
        <v>316</v>
      </c>
      <c r="F689" s="4">
        <f>F690</f>
        <v>1610</v>
      </c>
      <c r="G689" s="4">
        <f t="shared" ref="G689:H693" si="1371">G690</f>
        <v>0</v>
      </c>
      <c r="H689" s="4">
        <f t="shared" si="1371"/>
        <v>1610</v>
      </c>
      <c r="I689" s="4">
        <f t="shared" ref="I689:I693" si="1372">I690</f>
        <v>1580</v>
      </c>
      <c r="J689" s="4">
        <f t="shared" ref="J689:J693" si="1373">J690</f>
        <v>0</v>
      </c>
      <c r="K689" s="4">
        <f t="shared" ref="K689:K693" si="1374">K690</f>
        <v>1580</v>
      </c>
      <c r="L689" s="4">
        <f t="shared" ref="L689:L693" si="1375">L690</f>
        <v>1530</v>
      </c>
      <c r="M689" s="4">
        <f t="shared" ref="M689:M693" si="1376">M690</f>
        <v>0</v>
      </c>
      <c r="N689" s="4">
        <f t="shared" ref="N689:N693" si="1377">N690</f>
        <v>1530</v>
      </c>
      <c r="O689" s="126"/>
    </row>
    <row r="690" spans="1:15" ht="31.5" outlineLevel="2" x14ac:dyDescent="0.2">
      <c r="A690" s="5" t="s">
        <v>382</v>
      </c>
      <c r="B690" s="5" t="s">
        <v>315</v>
      </c>
      <c r="C690" s="5" t="s">
        <v>290</v>
      </c>
      <c r="D690" s="5"/>
      <c r="E690" s="19" t="s">
        <v>291</v>
      </c>
      <c r="F690" s="4">
        <f>F691</f>
        <v>1610</v>
      </c>
      <c r="G690" s="4">
        <f t="shared" si="1371"/>
        <v>0</v>
      </c>
      <c r="H690" s="4">
        <f t="shared" si="1371"/>
        <v>1610</v>
      </c>
      <c r="I690" s="4">
        <f t="shared" si="1372"/>
        <v>1580</v>
      </c>
      <c r="J690" s="4">
        <f t="shared" si="1373"/>
        <v>0</v>
      </c>
      <c r="K690" s="4">
        <f t="shared" si="1374"/>
        <v>1580</v>
      </c>
      <c r="L690" s="4">
        <f t="shared" si="1375"/>
        <v>1530</v>
      </c>
      <c r="M690" s="4">
        <f t="shared" si="1376"/>
        <v>0</v>
      </c>
      <c r="N690" s="4">
        <f t="shared" si="1377"/>
        <v>1530</v>
      </c>
      <c r="O690" s="126"/>
    </row>
    <row r="691" spans="1:15" ht="31.5" outlineLevel="3" x14ac:dyDescent="0.2">
      <c r="A691" s="5" t="s">
        <v>382</v>
      </c>
      <c r="B691" s="5" t="s">
        <v>315</v>
      </c>
      <c r="C691" s="5" t="s">
        <v>395</v>
      </c>
      <c r="D691" s="5"/>
      <c r="E691" s="19" t="s">
        <v>396</v>
      </c>
      <c r="F691" s="4">
        <f>F692</f>
        <v>1610</v>
      </c>
      <c r="G691" s="4">
        <f t="shared" si="1371"/>
        <v>0</v>
      </c>
      <c r="H691" s="4">
        <f t="shared" si="1371"/>
        <v>1610</v>
      </c>
      <c r="I691" s="4">
        <f t="shared" si="1372"/>
        <v>1580</v>
      </c>
      <c r="J691" s="4">
        <f t="shared" si="1373"/>
        <v>0</v>
      </c>
      <c r="K691" s="4">
        <f t="shared" si="1374"/>
        <v>1580</v>
      </c>
      <c r="L691" s="4">
        <f t="shared" si="1375"/>
        <v>1530</v>
      </c>
      <c r="M691" s="4">
        <f t="shared" si="1376"/>
        <v>0</v>
      </c>
      <c r="N691" s="4">
        <f t="shared" si="1377"/>
        <v>1530</v>
      </c>
      <c r="O691" s="126"/>
    </row>
    <row r="692" spans="1:15" ht="31.5" outlineLevel="4" x14ac:dyDescent="0.2">
      <c r="A692" s="5" t="s">
        <v>382</v>
      </c>
      <c r="B692" s="5" t="s">
        <v>315</v>
      </c>
      <c r="C692" s="5" t="s">
        <v>400</v>
      </c>
      <c r="D692" s="5"/>
      <c r="E692" s="19" t="s">
        <v>401</v>
      </c>
      <c r="F692" s="4">
        <f>F693</f>
        <v>1610</v>
      </c>
      <c r="G692" s="4">
        <f t="shared" si="1371"/>
        <v>0</v>
      </c>
      <c r="H692" s="4">
        <f t="shared" si="1371"/>
        <v>1610</v>
      </c>
      <c r="I692" s="4">
        <f t="shared" si="1372"/>
        <v>1580</v>
      </c>
      <c r="J692" s="4">
        <f t="shared" si="1373"/>
        <v>0</v>
      </c>
      <c r="K692" s="4">
        <f t="shared" si="1374"/>
        <v>1580</v>
      </c>
      <c r="L692" s="4">
        <f t="shared" si="1375"/>
        <v>1530</v>
      </c>
      <c r="M692" s="4">
        <f t="shared" si="1376"/>
        <v>0</v>
      </c>
      <c r="N692" s="4">
        <f t="shared" si="1377"/>
        <v>1530</v>
      </c>
      <c r="O692" s="126"/>
    </row>
    <row r="693" spans="1:15" s="160" customFormat="1" ht="31.5" outlineLevel="5" x14ac:dyDescent="0.2">
      <c r="A693" s="5" t="s">
        <v>382</v>
      </c>
      <c r="B693" s="5" t="s">
        <v>315</v>
      </c>
      <c r="C693" s="5" t="s">
        <v>404</v>
      </c>
      <c r="D693" s="5"/>
      <c r="E693" s="19" t="s">
        <v>405</v>
      </c>
      <c r="F693" s="4">
        <f>F694</f>
        <v>1610</v>
      </c>
      <c r="G693" s="4">
        <f t="shared" si="1371"/>
        <v>0</v>
      </c>
      <c r="H693" s="4">
        <f t="shared" si="1371"/>
        <v>1610</v>
      </c>
      <c r="I693" s="4">
        <f t="shared" si="1372"/>
        <v>1580</v>
      </c>
      <c r="J693" s="4">
        <f t="shared" si="1373"/>
        <v>0</v>
      </c>
      <c r="K693" s="4">
        <f t="shared" si="1374"/>
        <v>1580</v>
      </c>
      <c r="L693" s="4">
        <f t="shared" si="1375"/>
        <v>1530</v>
      </c>
      <c r="M693" s="4">
        <f t="shared" si="1376"/>
        <v>0</v>
      </c>
      <c r="N693" s="4">
        <f t="shared" si="1377"/>
        <v>1530</v>
      </c>
      <c r="O693" s="126"/>
    </row>
    <row r="694" spans="1:15" s="160" customFormat="1" ht="15.75" outlineLevel="7" x14ac:dyDescent="0.2">
      <c r="A694" s="10" t="s">
        <v>382</v>
      </c>
      <c r="B694" s="10" t="s">
        <v>315</v>
      </c>
      <c r="C694" s="10" t="s">
        <v>404</v>
      </c>
      <c r="D694" s="10" t="s">
        <v>33</v>
      </c>
      <c r="E694" s="15" t="s">
        <v>34</v>
      </c>
      <c r="F694" s="7">
        <v>1610</v>
      </c>
      <c r="G694" s="7"/>
      <c r="H694" s="7">
        <f t="shared" ref="H694" si="1378">SUM(F694:G694)</f>
        <v>1610</v>
      </c>
      <c r="I694" s="7">
        <v>1580</v>
      </c>
      <c r="J694" s="7"/>
      <c r="K694" s="7">
        <f t="shared" ref="K694" si="1379">SUM(I694:J694)</f>
        <v>1580</v>
      </c>
      <c r="L694" s="7">
        <v>1530</v>
      </c>
      <c r="M694" s="7"/>
      <c r="N694" s="7">
        <f t="shared" ref="N694" si="1380">SUM(L694:M694)</f>
        <v>1530</v>
      </c>
      <c r="O694" s="126"/>
    </row>
    <row r="695" spans="1:15" s="160" customFormat="1" ht="15.75" outlineLevel="7" x14ac:dyDescent="0.2">
      <c r="A695" s="10"/>
      <c r="B695" s="10"/>
      <c r="C695" s="10"/>
      <c r="D695" s="10"/>
      <c r="E695" s="15"/>
      <c r="F695" s="7"/>
      <c r="G695" s="7"/>
      <c r="H695" s="7"/>
      <c r="I695" s="7"/>
      <c r="J695" s="7"/>
      <c r="K695" s="7"/>
      <c r="L695" s="7"/>
      <c r="M695" s="7"/>
      <c r="N695" s="7"/>
      <c r="O695" s="126"/>
    </row>
    <row r="696" spans="1:15" ht="30.75" customHeight="1" x14ac:dyDescent="0.2">
      <c r="A696" s="5" t="s">
        <v>442</v>
      </c>
      <c r="B696" s="5"/>
      <c r="C696" s="5"/>
      <c r="D696" s="5"/>
      <c r="E696" s="19" t="s">
        <v>443</v>
      </c>
      <c r="F696" s="4">
        <f>F697+F704+F713+F730+F782</f>
        <v>225267.20000000001</v>
      </c>
      <c r="G696" s="4">
        <f t="shared" ref="G696:H696" si="1381">G697+G704+G713+G730+G782</f>
        <v>413.02924999999999</v>
      </c>
      <c r="H696" s="4">
        <f t="shared" si="1381"/>
        <v>225680.22924999997</v>
      </c>
      <c r="I696" s="4">
        <f>I697+I704+I713+I730+I782</f>
        <v>215695</v>
      </c>
      <c r="J696" s="4">
        <f t="shared" ref="J696" si="1382">J697+J704+J713+J730+J782</f>
        <v>0</v>
      </c>
      <c r="K696" s="4">
        <f t="shared" ref="K696" si="1383">K697+K704+K713+K730+K782</f>
        <v>215695</v>
      </c>
      <c r="L696" s="4">
        <f>L697+L704+L713+L730+L782</f>
        <v>202836.5</v>
      </c>
      <c r="M696" s="4">
        <f t="shared" ref="M696" si="1384">M697+M704+M713+M730+M782</f>
        <v>0</v>
      </c>
      <c r="N696" s="4">
        <f t="shared" ref="N696" si="1385">N697+N704+N713+N730+N782</f>
        <v>202836.5</v>
      </c>
      <c r="O696" s="126"/>
    </row>
    <row r="697" spans="1:15" ht="21.75" customHeight="1" x14ac:dyDescent="0.2">
      <c r="A697" s="5" t="s">
        <v>442</v>
      </c>
      <c r="B697" s="5" t="s">
        <v>559</v>
      </c>
      <c r="C697" s="5"/>
      <c r="D697" s="5"/>
      <c r="E697" s="11" t="s">
        <v>543</v>
      </c>
      <c r="F697" s="4">
        <f t="shared" ref="F697:N702" si="1386">F698</f>
        <v>39</v>
      </c>
      <c r="G697" s="4">
        <f t="shared" si="1386"/>
        <v>0</v>
      </c>
      <c r="H697" s="4">
        <f t="shared" si="1386"/>
        <v>39</v>
      </c>
      <c r="I697" s="4">
        <f t="shared" ref="I697:L697" si="1387">I698</f>
        <v>39</v>
      </c>
      <c r="J697" s="4">
        <f t="shared" si="1386"/>
        <v>0</v>
      </c>
      <c r="K697" s="4">
        <f t="shared" si="1386"/>
        <v>39</v>
      </c>
      <c r="L697" s="4">
        <f t="shared" si="1387"/>
        <v>39</v>
      </c>
      <c r="M697" s="4">
        <f t="shared" si="1386"/>
        <v>0</v>
      </c>
      <c r="N697" s="4">
        <f t="shared" si="1386"/>
        <v>39</v>
      </c>
      <c r="O697" s="126"/>
    </row>
    <row r="698" spans="1:15" ht="15.75" outlineLevel="1" x14ac:dyDescent="0.2">
      <c r="A698" s="5" t="s">
        <v>442</v>
      </c>
      <c r="B698" s="5" t="s">
        <v>15</v>
      </c>
      <c r="C698" s="5"/>
      <c r="D698" s="5"/>
      <c r="E698" s="19" t="s">
        <v>16</v>
      </c>
      <c r="F698" s="4">
        <f t="shared" si="1386"/>
        <v>39</v>
      </c>
      <c r="G698" s="4">
        <f t="shared" si="1386"/>
        <v>0</v>
      </c>
      <c r="H698" s="4">
        <f t="shared" si="1386"/>
        <v>39</v>
      </c>
      <c r="I698" s="4">
        <f t="shared" ref="I698:I702" si="1388">I699</f>
        <v>39</v>
      </c>
      <c r="J698" s="4">
        <f t="shared" si="1386"/>
        <v>0</v>
      </c>
      <c r="K698" s="4">
        <f t="shared" si="1386"/>
        <v>39</v>
      </c>
      <c r="L698" s="4">
        <f t="shared" ref="L698:L702" si="1389">L699</f>
        <v>39</v>
      </c>
      <c r="M698" s="4">
        <f t="shared" si="1386"/>
        <v>0</v>
      </c>
      <c r="N698" s="4">
        <f t="shared" si="1386"/>
        <v>39</v>
      </c>
      <c r="O698" s="126"/>
    </row>
    <row r="699" spans="1:15" ht="31.5" outlineLevel="2" x14ac:dyDescent="0.2">
      <c r="A699" s="5" t="s">
        <v>442</v>
      </c>
      <c r="B699" s="5" t="s">
        <v>15</v>
      </c>
      <c r="C699" s="5" t="s">
        <v>52</v>
      </c>
      <c r="D699" s="5"/>
      <c r="E699" s="19" t="s">
        <v>53</v>
      </c>
      <c r="F699" s="4">
        <f t="shared" si="1386"/>
        <v>39</v>
      </c>
      <c r="G699" s="4">
        <f t="shared" si="1386"/>
        <v>0</v>
      </c>
      <c r="H699" s="4">
        <f t="shared" si="1386"/>
        <v>39</v>
      </c>
      <c r="I699" s="4">
        <f t="shared" si="1388"/>
        <v>39</v>
      </c>
      <c r="J699" s="4">
        <f t="shared" si="1386"/>
        <v>0</v>
      </c>
      <c r="K699" s="4">
        <f t="shared" si="1386"/>
        <v>39</v>
      </c>
      <c r="L699" s="4">
        <f t="shared" si="1389"/>
        <v>39</v>
      </c>
      <c r="M699" s="4">
        <f t="shared" si="1386"/>
        <v>0</v>
      </c>
      <c r="N699" s="4">
        <f t="shared" si="1386"/>
        <v>39</v>
      </c>
      <c r="O699" s="126"/>
    </row>
    <row r="700" spans="1:15" ht="31.5" outlineLevel="3" x14ac:dyDescent="0.2">
      <c r="A700" s="5" t="s">
        <v>442</v>
      </c>
      <c r="B700" s="5" t="s">
        <v>15</v>
      </c>
      <c r="C700" s="5" t="s">
        <v>98</v>
      </c>
      <c r="D700" s="5"/>
      <c r="E700" s="19" t="s">
        <v>99</v>
      </c>
      <c r="F700" s="4">
        <f t="shared" si="1386"/>
        <v>39</v>
      </c>
      <c r="G700" s="4">
        <f t="shared" si="1386"/>
        <v>0</v>
      </c>
      <c r="H700" s="4">
        <f t="shared" si="1386"/>
        <v>39</v>
      </c>
      <c r="I700" s="4">
        <f t="shared" si="1388"/>
        <v>39</v>
      </c>
      <c r="J700" s="4">
        <f t="shared" si="1386"/>
        <v>0</v>
      </c>
      <c r="K700" s="4">
        <f t="shared" si="1386"/>
        <v>39</v>
      </c>
      <c r="L700" s="4">
        <f t="shared" si="1389"/>
        <v>39</v>
      </c>
      <c r="M700" s="4">
        <f t="shared" si="1386"/>
        <v>0</v>
      </c>
      <c r="N700" s="4">
        <f t="shared" si="1386"/>
        <v>39</v>
      </c>
      <c r="O700" s="126"/>
    </row>
    <row r="701" spans="1:15" ht="47.25" outlineLevel="4" x14ac:dyDescent="0.2">
      <c r="A701" s="5" t="s">
        <v>442</v>
      </c>
      <c r="B701" s="5" t="s">
        <v>15</v>
      </c>
      <c r="C701" s="5" t="s">
        <v>100</v>
      </c>
      <c r="D701" s="5"/>
      <c r="E701" s="19" t="s">
        <v>101</v>
      </c>
      <c r="F701" s="4">
        <f t="shared" si="1386"/>
        <v>39</v>
      </c>
      <c r="G701" s="4">
        <f t="shared" si="1386"/>
        <v>0</v>
      </c>
      <c r="H701" s="4">
        <f t="shared" si="1386"/>
        <v>39</v>
      </c>
      <c r="I701" s="4">
        <f t="shared" si="1388"/>
        <v>39</v>
      </c>
      <c r="J701" s="4">
        <f t="shared" si="1386"/>
        <v>0</v>
      </c>
      <c r="K701" s="4">
        <f t="shared" si="1386"/>
        <v>39</v>
      </c>
      <c r="L701" s="4">
        <f t="shared" si="1389"/>
        <v>39</v>
      </c>
      <c r="M701" s="4">
        <f t="shared" si="1386"/>
        <v>0</v>
      </c>
      <c r="N701" s="4">
        <f t="shared" si="1386"/>
        <v>39</v>
      </c>
      <c r="O701" s="126"/>
    </row>
    <row r="702" spans="1:15" ht="15.75" outlineLevel="5" x14ac:dyDescent="0.2">
      <c r="A702" s="5" t="s">
        <v>442</v>
      </c>
      <c r="B702" s="5" t="s">
        <v>15</v>
      </c>
      <c r="C702" s="5" t="s">
        <v>102</v>
      </c>
      <c r="D702" s="5"/>
      <c r="E702" s="19" t="s">
        <v>103</v>
      </c>
      <c r="F702" s="4">
        <f t="shared" si="1386"/>
        <v>39</v>
      </c>
      <c r="G702" s="4">
        <f t="shared" si="1386"/>
        <v>0</v>
      </c>
      <c r="H702" s="4">
        <f t="shared" si="1386"/>
        <v>39</v>
      </c>
      <c r="I702" s="4">
        <f t="shared" si="1388"/>
        <v>39</v>
      </c>
      <c r="J702" s="4">
        <f t="shared" si="1386"/>
        <v>0</v>
      </c>
      <c r="K702" s="4">
        <f t="shared" si="1386"/>
        <v>39</v>
      </c>
      <c r="L702" s="4">
        <f t="shared" si="1389"/>
        <v>39</v>
      </c>
      <c r="M702" s="4">
        <f t="shared" si="1386"/>
        <v>0</v>
      </c>
      <c r="N702" s="4">
        <f t="shared" si="1386"/>
        <v>39</v>
      </c>
      <c r="O702" s="126"/>
    </row>
    <row r="703" spans="1:15" ht="31.5" outlineLevel="7" x14ac:dyDescent="0.2">
      <c r="A703" s="10" t="s">
        <v>442</v>
      </c>
      <c r="B703" s="10" t="s">
        <v>15</v>
      </c>
      <c r="C703" s="10" t="s">
        <v>102</v>
      </c>
      <c r="D703" s="10" t="s">
        <v>11</v>
      </c>
      <c r="E703" s="15" t="s">
        <v>12</v>
      </c>
      <c r="F703" s="7">
        <v>39</v>
      </c>
      <c r="G703" s="7"/>
      <c r="H703" s="7">
        <f t="shared" ref="H703" si="1390">SUM(F703:G703)</f>
        <v>39</v>
      </c>
      <c r="I703" s="7">
        <v>39</v>
      </c>
      <c r="J703" s="7"/>
      <c r="K703" s="7">
        <f t="shared" ref="K703" si="1391">SUM(I703:J703)</f>
        <v>39</v>
      </c>
      <c r="L703" s="7">
        <v>39</v>
      </c>
      <c r="M703" s="7"/>
      <c r="N703" s="7">
        <f t="shared" ref="N703" si="1392">SUM(L703:M703)</f>
        <v>39</v>
      </c>
      <c r="O703" s="126"/>
    </row>
    <row r="704" spans="1:15" ht="15.75" outlineLevel="7" x14ac:dyDescent="0.2">
      <c r="A704" s="5" t="s">
        <v>442</v>
      </c>
      <c r="B704" s="5" t="s">
        <v>565</v>
      </c>
      <c r="C704" s="10"/>
      <c r="D704" s="10"/>
      <c r="E704" s="11" t="s">
        <v>546</v>
      </c>
      <c r="F704" s="4">
        <f>F705</f>
        <v>200</v>
      </c>
      <c r="G704" s="4">
        <f t="shared" ref="G704:H708" si="1393">G705</f>
        <v>0</v>
      </c>
      <c r="H704" s="4">
        <f t="shared" si="1393"/>
        <v>200</v>
      </c>
      <c r="I704" s="4">
        <f t="shared" ref="I704:L704" si="1394">I705</f>
        <v>200</v>
      </c>
      <c r="J704" s="4">
        <f t="shared" ref="J704:J708" si="1395">J705</f>
        <v>0</v>
      </c>
      <c r="K704" s="4">
        <f t="shared" ref="K704:K708" si="1396">K705</f>
        <v>200</v>
      </c>
      <c r="L704" s="4">
        <f t="shared" si="1394"/>
        <v>200</v>
      </c>
      <c r="M704" s="4">
        <f t="shared" ref="M704:M708" si="1397">M705</f>
        <v>0</v>
      </c>
      <c r="N704" s="4">
        <f t="shared" ref="N704:N708" si="1398">N705</f>
        <v>200</v>
      </c>
      <c r="O704" s="126"/>
    </row>
    <row r="705" spans="1:15" ht="15.75" outlineLevel="1" x14ac:dyDescent="0.2">
      <c r="A705" s="5" t="s">
        <v>442</v>
      </c>
      <c r="B705" s="5" t="s">
        <v>203</v>
      </c>
      <c r="C705" s="5"/>
      <c r="D705" s="5"/>
      <c r="E705" s="19" t="s">
        <v>204</v>
      </c>
      <c r="F705" s="4">
        <f>F706</f>
        <v>200</v>
      </c>
      <c r="G705" s="4">
        <f t="shared" si="1393"/>
        <v>0</v>
      </c>
      <c r="H705" s="4">
        <f t="shared" si="1393"/>
        <v>200</v>
      </c>
      <c r="I705" s="4">
        <f t="shared" ref="I705:L708" si="1399">I706</f>
        <v>200</v>
      </c>
      <c r="J705" s="4">
        <f t="shared" si="1395"/>
        <v>0</v>
      </c>
      <c r="K705" s="4">
        <f t="shared" si="1396"/>
        <v>200</v>
      </c>
      <c r="L705" s="4">
        <f t="shared" si="1399"/>
        <v>200</v>
      </c>
      <c r="M705" s="4">
        <f t="shared" si="1397"/>
        <v>0</v>
      </c>
      <c r="N705" s="4">
        <f t="shared" si="1398"/>
        <v>200</v>
      </c>
      <c r="O705" s="126"/>
    </row>
    <row r="706" spans="1:15" ht="31.5" outlineLevel="2" x14ac:dyDescent="0.2">
      <c r="A706" s="5" t="s">
        <v>442</v>
      </c>
      <c r="B706" s="5" t="s">
        <v>203</v>
      </c>
      <c r="C706" s="5" t="s">
        <v>205</v>
      </c>
      <c r="D706" s="5"/>
      <c r="E706" s="19" t="s">
        <v>206</v>
      </c>
      <c r="F706" s="4">
        <f>F707</f>
        <v>200</v>
      </c>
      <c r="G706" s="4">
        <f t="shared" si="1393"/>
        <v>0</v>
      </c>
      <c r="H706" s="4">
        <f t="shared" si="1393"/>
        <v>200</v>
      </c>
      <c r="I706" s="4">
        <f t="shared" si="1399"/>
        <v>200</v>
      </c>
      <c r="J706" s="4">
        <f t="shared" si="1395"/>
        <v>0</v>
      </c>
      <c r="K706" s="4">
        <f t="shared" si="1396"/>
        <v>200</v>
      </c>
      <c r="L706" s="4">
        <f t="shared" si="1399"/>
        <v>200</v>
      </c>
      <c r="M706" s="4">
        <f t="shared" si="1397"/>
        <v>0</v>
      </c>
      <c r="N706" s="4">
        <f t="shared" si="1398"/>
        <v>200</v>
      </c>
      <c r="O706" s="126"/>
    </row>
    <row r="707" spans="1:15" ht="31.5" outlineLevel="3" x14ac:dyDescent="0.2">
      <c r="A707" s="5" t="s">
        <v>442</v>
      </c>
      <c r="B707" s="5" t="s">
        <v>203</v>
      </c>
      <c r="C707" s="5" t="s">
        <v>207</v>
      </c>
      <c r="D707" s="5"/>
      <c r="E707" s="19" t="s">
        <v>208</v>
      </c>
      <c r="F707" s="4">
        <f>F708</f>
        <v>200</v>
      </c>
      <c r="G707" s="4">
        <f t="shared" si="1393"/>
        <v>0</v>
      </c>
      <c r="H707" s="4">
        <f t="shared" si="1393"/>
        <v>200</v>
      </c>
      <c r="I707" s="4">
        <f t="shared" si="1399"/>
        <v>200</v>
      </c>
      <c r="J707" s="4">
        <f t="shared" si="1395"/>
        <v>0</v>
      </c>
      <c r="K707" s="4">
        <f t="shared" si="1396"/>
        <v>200</v>
      </c>
      <c r="L707" s="4">
        <f t="shared" si="1399"/>
        <v>200</v>
      </c>
      <c r="M707" s="4">
        <f t="shared" si="1397"/>
        <v>0</v>
      </c>
      <c r="N707" s="4">
        <f t="shared" si="1398"/>
        <v>200</v>
      </c>
      <c r="O707" s="126"/>
    </row>
    <row r="708" spans="1:15" ht="47.25" outlineLevel="4" x14ac:dyDescent="0.2">
      <c r="A708" s="5" t="s">
        <v>442</v>
      </c>
      <c r="B708" s="5" t="s">
        <v>203</v>
      </c>
      <c r="C708" s="5" t="s">
        <v>209</v>
      </c>
      <c r="D708" s="5"/>
      <c r="E708" s="19" t="s">
        <v>796</v>
      </c>
      <c r="F708" s="4">
        <f>F709</f>
        <v>200</v>
      </c>
      <c r="G708" s="4">
        <f t="shared" si="1393"/>
        <v>0</v>
      </c>
      <c r="H708" s="4">
        <f t="shared" si="1393"/>
        <v>200</v>
      </c>
      <c r="I708" s="4">
        <f t="shared" si="1399"/>
        <v>200</v>
      </c>
      <c r="J708" s="4">
        <f t="shared" si="1395"/>
        <v>0</v>
      </c>
      <c r="K708" s="4">
        <f t="shared" si="1396"/>
        <v>200</v>
      </c>
      <c r="L708" s="4">
        <f t="shared" si="1399"/>
        <v>200</v>
      </c>
      <c r="M708" s="4">
        <f t="shared" si="1397"/>
        <v>0</v>
      </c>
      <c r="N708" s="4">
        <f t="shared" si="1398"/>
        <v>200</v>
      </c>
      <c r="O708" s="126"/>
    </row>
    <row r="709" spans="1:15" ht="31.5" outlineLevel="5" x14ac:dyDescent="0.2">
      <c r="A709" s="5" t="s">
        <v>442</v>
      </c>
      <c r="B709" s="5" t="s">
        <v>203</v>
      </c>
      <c r="C709" s="5" t="s">
        <v>444</v>
      </c>
      <c r="D709" s="5"/>
      <c r="E709" s="19" t="s">
        <v>445</v>
      </c>
      <c r="F709" s="4">
        <f>F710+F711+F712</f>
        <v>200</v>
      </c>
      <c r="G709" s="4">
        <f t="shared" ref="G709:H709" si="1400">G710+G711+G712</f>
        <v>0</v>
      </c>
      <c r="H709" s="4">
        <f t="shared" si="1400"/>
        <v>200</v>
      </c>
      <c r="I709" s="4">
        <f t="shared" ref="I709:L709" si="1401">I710+I711+I712</f>
        <v>200</v>
      </c>
      <c r="J709" s="4">
        <f t="shared" ref="J709" si="1402">J710+J711+J712</f>
        <v>0</v>
      </c>
      <c r="K709" s="4">
        <f t="shared" ref="K709" si="1403">K710+K711+K712</f>
        <v>200</v>
      </c>
      <c r="L709" s="4">
        <f t="shared" si="1401"/>
        <v>200</v>
      </c>
      <c r="M709" s="4">
        <f t="shared" ref="M709" si="1404">M710+M711+M712</f>
        <v>0</v>
      </c>
      <c r="N709" s="4">
        <f t="shared" ref="N709" si="1405">N710+N711+N712</f>
        <v>200</v>
      </c>
      <c r="O709" s="126"/>
    </row>
    <row r="710" spans="1:15" ht="31.5" outlineLevel="7" x14ac:dyDescent="0.2">
      <c r="A710" s="10" t="s">
        <v>442</v>
      </c>
      <c r="B710" s="10" t="s">
        <v>203</v>
      </c>
      <c r="C710" s="10" t="s">
        <v>444</v>
      </c>
      <c r="D710" s="10" t="s">
        <v>11</v>
      </c>
      <c r="E710" s="15" t="s">
        <v>12</v>
      </c>
      <c r="F710" s="7">
        <v>100</v>
      </c>
      <c r="G710" s="7"/>
      <c r="H710" s="7">
        <f t="shared" ref="H710:H712" si="1406">SUM(F710:G710)</f>
        <v>100</v>
      </c>
      <c r="I710" s="7">
        <v>100</v>
      </c>
      <c r="J710" s="7"/>
      <c r="K710" s="7">
        <f t="shared" ref="K710:K712" si="1407">SUM(I710:J710)</f>
        <v>100</v>
      </c>
      <c r="L710" s="7">
        <v>100</v>
      </c>
      <c r="M710" s="7"/>
      <c r="N710" s="7">
        <f t="shared" ref="N710:N712" si="1408">SUM(L710:M710)</f>
        <v>100</v>
      </c>
      <c r="O710" s="126"/>
    </row>
    <row r="711" spans="1:15" ht="31.5" outlineLevel="7" x14ac:dyDescent="0.2">
      <c r="A711" s="10" t="s">
        <v>442</v>
      </c>
      <c r="B711" s="10" t="s">
        <v>203</v>
      </c>
      <c r="C711" s="10" t="s">
        <v>444</v>
      </c>
      <c r="D711" s="10" t="s">
        <v>92</v>
      </c>
      <c r="E711" s="15" t="s">
        <v>93</v>
      </c>
      <c r="F711" s="7">
        <v>30</v>
      </c>
      <c r="G711" s="7"/>
      <c r="H711" s="7">
        <f t="shared" si="1406"/>
        <v>30</v>
      </c>
      <c r="I711" s="7">
        <v>30</v>
      </c>
      <c r="J711" s="7"/>
      <c r="K711" s="7">
        <f t="shared" si="1407"/>
        <v>30</v>
      </c>
      <c r="L711" s="7">
        <v>30</v>
      </c>
      <c r="M711" s="7"/>
      <c r="N711" s="7">
        <f t="shared" si="1408"/>
        <v>30</v>
      </c>
      <c r="O711" s="126"/>
    </row>
    <row r="712" spans="1:15" ht="15.75" outlineLevel="7" x14ac:dyDescent="0.2">
      <c r="A712" s="10" t="s">
        <v>442</v>
      </c>
      <c r="B712" s="10" t="s">
        <v>203</v>
      </c>
      <c r="C712" s="10" t="s">
        <v>444</v>
      </c>
      <c r="D712" s="10" t="s">
        <v>27</v>
      </c>
      <c r="E712" s="15" t="s">
        <v>28</v>
      </c>
      <c r="F712" s="7">
        <v>70</v>
      </c>
      <c r="G712" s="7"/>
      <c r="H712" s="7">
        <f t="shared" si="1406"/>
        <v>70</v>
      </c>
      <c r="I712" s="7">
        <v>70</v>
      </c>
      <c r="J712" s="7"/>
      <c r="K712" s="7">
        <f t="shared" si="1407"/>
        <v>70</v>
      </c>
      <c r="L712" s="7">
        <v>70</v>
      </c>
      <c r="M712" s="7"/>
      <c r="N712" s="7">
        <f t="shared" si="1408"/>
        <v>70</v>
      </c>
      <c r="O712" s="126"/>
    </row>
    <row r="713" spans="1:15" ht="15.75" outlineLevel="7" x14ac:dyDescent="0.2">
      <c r="A713" s="5" t="s">
        <v>442</v>
      </c>
      <c r="B713" s="5" t="s">
        <v>560</v>
      </c>
      <c r="C713" s="10"/>
      <c r="D713" s="10"/>
      <c r="E713" s="11" t="s">
        <v>544</v>
      </c>
      <c r="F713" s="4">
        <f>F714+F720</f>
        <v>45355.8</v>
      </c>
      <c r="G713" s="4">
        <f t="shared" ref="G713:H713" si="1409">G714+G720</f>
        <v>0</v>
      </c>
      <c r="H713" s="4">
        <f t="shared" si="1409"/>
        <v>45355.8</v>
      </c>
      <c r="I713" s="4">
        <f t="shared" ref="I713:L713" si="1410">I714+I720</f>
        <v>43017</v>
      </c>
      <c r="J713" s="4">
        <f t="shared" ref="J713" si="1411">J714+J720</f>
        <v>0</v>
      </c>
      <c r="K713" s="4">
        <f t="shared" ref="K713" si="1412">K714+K720</f>
        <v>43017</v>
      </c>
      <c r="L713" s="4">
        <f t="shared" si="1410"/>
        <v>43017</v>
      </c>
      <c r="M713" s="4">
        <f t="shared" ref="M713" si="1413">M714+M720</f>
        <v>0</v>
      </c>
      <c r="N713" s="4">
        <f t="shared" ref="N713" si="1414">N714+N720</f>
        <v>43017</v>
      </c>
      <c r="O713" s="126"/>
    </row>
    <row r="714" spans="1:15" ht="15.75" outlineLevel="1" x14ac:dyDescent="0.2">
      <c r="A714" s="5" t="s">
        <v>442</v>
      </c>
      <c r="B714" s="5" t="s">
        <v>415</v>
      </c>
      <c r="C714" s="5"/>
      <c r="D714" s="5"/>
      <c r="E714" s="19" t="s">
        <v>416</v>
      </c>
      <c r="F714" s="4">
        <f>F715</f>
        <v>43833</v>
      </c>
      <c r="G714" s="4">
        <f t="shared" ref="G714:H718" si="1415">G715</f>
        <v>0</v>
      </c>
      <c r="H714" s="4">
        <f t="shared" si="1415"/>
        <v>43833</v>
      </c>
      <c r="I714" s="4">
        <f t="shared" ref="I714:L715" si="1416">I715</f>
        <v>41645</v>
      </c>
      <c r="J714" s="4">
        <f t="shared" ref="J714:J718" si="1417">J715</f>
        <v>0</v>
      </c>
      <c r="K714" s="4">
        <f t="shared" ref="K714:K718" si="1418">K715</f>
        <v>41645</v>
      </c>
      <c r="L714" s="4">
        <f t="shared" si="1416"/>
        <v>41645</v>
      </c>
      <c r="M714" s="4">
        <f t="shared" ref="M714:M718" si="1419">M715</f>
        <v>0</v>
      </c>
      <c r="N714" s="4">
        <f t="shared" ref="N714:N718" si="1420">N715</f>
        <v>41645</v>
      </c>
      <c r="O714" s="126"/>
    </row>
    <row r="715" spans="1:15" ht="31.5" outlineLevel="2" x14ac:dyDescent="0.2">
      <c r="A715" s="5" t="s">
        <v>442</v>
      </c>
      <c r="B715" s="5" t="s">
        <v>415</v>
      </c>
      <c r="C715" s="5" t="s">
        <v>205</v>
      </c>
      <c r="D715" s="5"/>
      <c r="E715" s="19" t="s">
        <v>206</v>
      </c>
      <c r="F715" s="4">
        <f>F716</f>
        <v>43833</v>
      </c>
      <c r="G715" s="4">
        <f t="shared" si="1415"/>
        <v>0</v>
      </c>
      <c r="H715" s="4">
        <f t="shared" si="1415"/>
        <v>43833</v>
      </c>
      <c r="I715" s="4">
        <f t="shared" si="1416"/>
        <v>41645</v>
      </c>
      <c r="J715" s="4">
        <f t="shared" si="1417"/>
        <v>0</v>
      </c>
      <c r="K715" s="4">
        <f t="shared" si="1418"/>
        <v>41645</v>
      </c>
      <c r="L715" s="4">
        <f t="shared" si="1416"/>
        <v>41645</v>
      </c>
      <c r="M715" s="4">
        <f t="shared" si="1419"/>
        <v>0</v>
      </c>
      <c r="N715" s="4">
        <f t="shared" si="1420"/>
        <v>41645</v>
      </c>
      <c r="O715" s="126"/>
    </row>
    <row r="716" spans="1:15" ht="47.25" outlineLevel="3" x14ac:dyDescent="0.2">
      <c r="A716" s="5" t="s">
        <v>442</v>
      </c>
      <c r="B716" s="5" t="s">
        <v>415</v>
      </c>
      <c r="C716" s="5" t="s">
        <v>446</v>
      </c>
      <c r="D716" s="5"/>
      <c r="E716" s="19" t="s">
        <v>447</v>
      </c>
      <c r="F716" s="4">
        <f>F717</f>
        <v>43833</v>
      </c>
      <c r="G716" s="4">
        <f t="shared" si="1415"/>
        <v>0</v>
      </c>
      <c r="H716" s="4">
        <f t="shared" si="1415"/>
        <v>43833</v>
      </c>
      <c r="I716" s="4">
        <f t="shared" ref="I716:I718" si="1421">I717</f>
        <v>41645</v>
      </c>
      <c r="J716" s="4">
        <f t="shared" si="1417"/>
        <v>0</v>
      </c>
      <c r="K716" s="4">
        <f t="shared" si="1418"/>
        <v>41645</v>
      </c>
      <c r="L716" s="4">
        <f t="shared" ref="L716:L718" si="1422">L717</f>
        <v>41645</v>
      </c>
      <c r="M716" s="4">
        <f t="shared" si="1419"/>
        <v>0</v>
      </c>
      <c r="N716" s="4">
        <f t="shared" si="1420"/>
        <v>41645</v>
      </c>
      <c r="O716" s="126"/>
    </row>
    <row r="717" spans="1:15" ht="31.5" outlineLevel="4" x14ac:dyDescent="0.2">
      <c r="A717" s="5" t="s">
        <v>442</v>
      </c>
      <c r="B717" s="5" t="s">
        <v>415</v>
      </c>
      <c r="C717" s="5" t="s">
        <v>448</v>
      </c>
      <c r="D717" s="5"/>
      <c r="E717" s="19" t="s">
        <v>57</v>
      </c>
      <c r="F717" s="4">
        <f>F718</f>
        <v>43833</v>
      </c>
      <c r="G717" s="4">
        <f t="shared" si="1415"/>
        <v>0</v>
      </c>
      <c r="H717" s="4">
        <f t="shared" si="1415"/>
        <v>43833</v>
      </c>
      <c r="I717" s="4">
        <f t="shared" si="1421"/>
        <v>41645</v>
      </c>
      <c r="J717" s="4">
        <f t="shared" si="1417"/>
        <v>0</v>
      </c>
      <c r="K717" s="4">
        <f t="shared" si="1418"/>
        <v>41645</v>
      </c>
      <c r="L717" s="4">
        <f t="shared" si="1422"/>
        <v>41645</v>
      </c>
      <c r="M717" s="4">
        <f t="shared" si="1419"/>
        <v>0</v>
      </c>
      <c r="N717" s="4">
        <f t="shared" si="1420"/>
        <v>41645</v>
      </c>
      <c r="O717" s="126"/>
    </row>
    <row r="718" spans="1:15" ht="18" customHeight="1" outlineLevel="5" x14ac:dyDescent="0.2">
      <c r="A718" s="5" t="s">
        <v>442</v>
      </c>
      <c r="B718" s="5" t="s">
        <v>415</v>
      </c>
      <c r="C718" s="5" t="s">
        <v>449</v>
      </c>
      <c r="D718" s="5"/>
      <c r="E718" s="19" t="s">
        <v>418</v>
      </c>
      <c r="F718" s="4">
        <f>F719</f>
        <v>43833</v>
      </c>
      <c r="G718" s="4">
        <f t="shared" si="1415"/>
        <v>0</v>
      </c>
      <c r="H718" s="4">
        <f t="shared" si="1415"/>
        <v>43833</v>
      </c>
      <c r="I718" s="4">
        <f t="shared" si="1421"/>
        <v>41645</v>
      </c>
      <c r="J718" s="4">
        <f t="shared" si="1417"/>
        <v>0</v>
      </c>
      <c r="K718" s="4">
        <f t="shared" si="1418"/>
        <v>41645</v>
      </c>
      <c r="L718" s="4">
        <f t="shared" si="1422"/>
        <v>41645</v>
      </c>
      <c r="M718" s="4">
        <f t="shared" si="1419"/>
        <v>0</v>
      </c>
      <c r="N718" s="4">
        <f t="shared" si="1420"/>
        <v>41645</v>
      </c>
      <c r="O718" s="126"/>
    </row>
    <row r="719" spans="1:15" ht="31.5" outlineLevel="7" x14ac:dyDescent="0.2">
      <c r="A719" s="10" t="s">
        <v>442</v>
      </c>
      <c r="B719" s="10" t="s">
        <v>415</v>
      </c>
      <c r="C719" s="10" t="s">
        <v>449</v>
      </c>
      <c r="D719" s="10" t="s">
        <v>92</v>
      </c>
      <c r="E719" s="15" t="s">
        <v>93</v>
      </c>
      <c r="F719" s="7">
        <v>43833</v>
      </c>
      <c r="G719" s="7"/>
      <c r="H719" s="7">
        <f t="shared" ref="H719" si="1423">SUM(F719:G719)</f>
        <v>43833</v>
      </c>
      <c r="I719" s="7">
        <v>41645</v>
      </c>
      <c r="J719" s="7"/>
      <c r="K719" s="7">
        <f t="shared" ref="K719" si="1424">SUM(I719:J719)</f>
        <v>41645</v>
      </c>
      <c r="L719" s="7">
        <v>41645</v>
      </c>
      <c r="M719" s="7"/>
      <c r="N719" s="7">
        <f t="shared" ref="N719" si="1425">SUM(L719:M719)</f>
        <v>41645</v>
      </c>
      <c r="O719" s="126"/>
    </row>
    <row r="720" spans="1:15" ht="15.75" outlineLevel="1" x14ac:dyDescent="0.2">
      <c r="A720" s="5" t="s">
        <v>442</v>
      </c>
      <c r="B720" s="5" t="s">
        <v>419</v>
      </c>
      <c r="C720" s="5"/>
      <c r="D720" s="5"/>
      <c r="E720" s="19" t="s">
        <v>420</v>
      </c>
      <c r="F720" s="4">
        <f>F721</f>
        <v>1522.8</v>
      </c>
      <c r="G720" s="4">
        <f t="shared" ref="G720:H720" si="1426">G721</f>
        <v>0</v>
      </c>
      <c r="H720" s="4">
        <f t="shared" si="1426"/>
        <v>1522.8</v>
      </c>
      <c r="I720" s="4">
        <f t="shared" ref="I720:L720" si="1427">I721</f>
        <v>1372</v>
      </c>
      <c r="J720" s="4">
        <f t="shared" ref="J720" si="1428">J721</f>
        <v>0</v>
      </c>
      <c r="K720" s="4">
        <f t="shared" ref="K720" si="1429">K721</f>
        <v>1372</v>
      </c>
      <c r="L720" s="4">
        <f t="shared" si="1427"/>
        <v>1372</v>
      </c>
      <c r="M720" s="4">
        <f t="shared" ref="M720" si="1430">M721</f>
        <v>0</v>
      </c>
      <c r="N720" s="4">
        <f t="shared" ref="N720" si="1431">N721</f>
        <v>1372</v>
      </c>
      <c r="O720" s="126"/>
    </row>
    <row r="721" spans="1:15" ht="31.5" outlineLevel="2" x14ac:dyDescent="0.2">
      <c r="A721" s="5" t="s">
        <v>442</v>
      </c>
      <c r="B721" s="5" t="s">
        <v>419</v>
      </c>
      <c r="C721" s="5" t="s">
        <v>205</v>
      </c>
      <c r="D721" s="5"/>
      <c r="E721" s="19" t="s">
        <v>206</v>
      </c>
      <c r="F721" s="4">
        <f>F722+F726</f>
        <v>1522.8</v>
      </c>
      <c r="G721" s="4">
        <f t="shared" ref="G721:H721" si="1432">G722+G726</f>
        <v>0</v>
      </c>
      <c r="H721" s="4">
        <f t="shared" si="1432"/>
        <v>1522.8</v>
      </c>
      <c r="I721" s="4">
        <f>I722+I726</f>
        <v>1372</v>
      </c>
      <c r="J721" s="4">
        <f t="shared" ref="J721" si="1433">J722+J726</f>
        <v>0</v>
      </c>
      <c r="K721" s="4">
        <f t="shared" ref="K721" si="1434">K722+K726</f>
        <v>1372</v>
      </c>
      <c r="L721" s="4">
        <f>L722+L726</f>
        <v>1372</v>
      </c>
      <c r="M721" s="4">
        <f t="shared" ref="M721" si="1435">M722+M726</f>
        <v>0</v>
      </c>
      <c r="N721" s="4">
        <f t="shared" ref="N721" si="1436">N722+N726</f>
        <v>1372</v>
      </c>
      <c r="O721" s="126"/>
    </row>
    <row r="722" spans="1:15" ht="31.5" outlineLevel="3" x14ac:dyDescent="0.2">
      <c r="A722" s="5" t="s">
        <v>442</v>
      </c>
      <c r="B722" s="5" t="s">
        <v>419</v>
      </c>
      <c r="C722" s="5" t="s">
        <v>450</v>
      </c>
      <c r="D722" s="5"/>
      <c r="E722" s="19" t="s">
        <v>451</v>
      </c>
      <c r="F722" s="4">
        <f>F723</f>
        <v>500</v>
      </c>
      <c r="G722" s="4">
        <f t="shared" ref="G722:H724" si="1437">G723</f>
        <v>0</v>
      </c>
      <c r="H722" s="4">
        <f t="shared" si="1437"/>
        <v>500</v>
      </c>
      <c r="I722" s="4">
        <f t="shared" ref="I722:L723" si="1438">I723</f>
        <v>400</v>
      </c>
      <c r="J722" s="4">
        <f t="shared" ref="J722:J724" si="1439">J723</f>
        <v>0</v>
      </c>
      <c r="K722" s="4">
        <f t="shared" ref="K722:K724" si="1440">K723</f>
        <v>400</v>
      </c>
      <c r="L722" s="4">
        <f t="shared" si="1438"/>
        <v>400</v>
      </c>
      <c r="M722" s="4">
        <f t="shared" ref="M722:M724" si="1441">M723</f>
        <v>0</v>
      </c>
      <c r="N722" s="4">
        <f t="shared" ref="N722:N724" si="1442">N723</f>
        <v>400</v>
      </c>
      <c r="O722" s="126"/>
    </row>
    <row r="723" spans="1:15" ht="47.25" outlineLevel="4" x14ac:dyDescent="0.2">
      <c r="A723" s="5" t="s">
        <v>442</v>
      </c>
      <c r="B723" s="5" t="s">
        <v>419</v>
      </c>
      <c r="C723" s="5" t="s">
        <v>452</v>
      </c>
      <c r="D723" s="5"/>
      <c r="E723" s="19" t="s">
        <v>453</v>
      </c>
      <c r="F723" s="4">
        <f>F724</f>
        <v>500</v>
      </c>
      <c r="G723" s="4">
        <f t="shared" si="1437"/>
        <v>0</v>
      </c>
      <c r="H723" s="4">
        <f t="shared" si="1437"/>
        <v>500</v>
      </c>
      <c r="I723" s="4">
        <f t="shared" si="1438"/>
        <v>400</v>
      </c>
      <c r="J723" s="4">
        <f t="shared" si="1439"/>
        <v>0</v>
      </c>
      <c r="K723" s="4">
        <f t="shared" si="1440"/>
        <v>400</v>
      </c>
      <c r="L723" s="4">
        <f t="shared" si="1438"/>
        <v>400</v>
      </c>
      <c r="M723" s="4">
        <f t="shared" si="1441"/>
        <v>0</v>
      </c>
      <c r="N723" s="4">
        <f t="shared" si="1442"/>
        <v>400</v>
      </c>
      <c r="O723" s="126"/>
    </row>
    <row r="724" spans="1:15" ht="15.75" outlineLevel="5" x14ac:dyDescent="0.2">
      <c r="A724" s="5" t="s">
        <v>442</v>
      </c>
      <c r="B724" s="5" t="s">
        <v>419</v>
      </c>
      <c r="C724" s="5" t="s">
        <v>454</v>
      </c>
      <c r="D724" s="5"/>
      <c r="E724" s="19" t="s">
        <v>455</v>
      </c>
      <c r="F724" s="4">
        <f>F725</f>
        <v>500</v>
      </c>
      <c r="G724" s="4">
        <f t="shared" si="1437"/>
        <v>0</v>
      </c>
      <c r="H724" s="4">
        <f t="shared" si="1437"/>
        <v>500</v>
      </c>
      <c r="I724" s="4">
        <f t="shared" ref="I724" si="1443">I725</f>
        <v>400</v>
      </c>
      <c r="J724" s="4">
        <f t="shared" si="1439"/>
        <v>0</v>
      </c>
      <c r="K724" s="4">
        <f t="shared" si="1440"/>
        <v>400</v>
      </c>
      <c r="L724" s="4">
        <f t="shared" ref="L724" si="1444">L725</f>
        <v>400</v>
      </c>
      <c r="M724" s="4">
        <f t="shared" si="1441"/>
        <v>0</v>
      </c>
      <c r="N724" s="4">
        <f t="shared" si="1442"/>
        <v>400</v>
      </c>
      <c r="O724" s="126"/>
    </row>
    <row r="725" spans="1:15" ht="31.5" outlineLevel="7" x14ac:dyDescent="0.2">
      <c r="A725" s="10" t="s">
        <v>442</v>
      </c>
      <c r="B725" s="10" t="s">
        <v>419</v>
      </c>
      <c r="C725" s="10" t="s">
        <v>454</v>
      </c>
      <c r="D725" s="10" t="s">
        <v>11</v>
      </c>
      <c r="E725" s="15" t="s">
        <v>12</v>
      </c>
      <c r="F725" s="7">
        <v>500</v>
      </c>
      <c r="G725" s="7"/>
      <c r="H725" s="7">
        <f t="shared" ref="H725" si="1445">SUM(F725:G725)</f>
        <v>500</v>
      </c>
      <c r="I725" s="7">
        <v>400</v>
      </c>
      <c r="J725" s="7"/>
      <c r="K725" s="7">
        <f t="shared" ref="K725" si="1446">SUM(I725:J725)</f>
        <v>400</v>
      </c>
      <c r="L725" s="7">
        <v>400</v>
      </c>
      <c r="M725" s="7"/>
      <c r="N725" s="7">
        <f t="shared" ref="N725" si="1447">SUM(L725:M725)</f>
        <v>400</v>
      </c>
      <c r="O725" s="126"/>
    </row>
    <row r="726" spans="1:15" ht="47.25" outlineLevel="3" x14ac:dyDescent="0.2">
      <c r="A726" s="5" t="s">
        <v>442</v>
      </c>
      <c r="B726" s="5" t="s">
        <v>419</v>
      </c>
      <c r="C726" s="5" t="s">
        <v>446</v>
      </c>
      <c r="D726" s="5"/>
      <c r="E726" s="19" t="s">
        <v>447</v>
      </c>
      <c r="F726" s="4">
        <f>F727</f>
        <v>1022.8</v>
      </c>
      <c r="G726" s="4">
        <f t="shared" ref="G726:H728" si="1448">G727</f>
        <v>0</v>
      </c>
      <c r="H726" s="4">
        <f t="shared" si="1448"/>
        <v>1022.8</v>
      </c>
      <c r="I726" s="4">
        <f t="shared" ref="I726:L728" si="1449">I727</f>
        <v>972</v>
      </c>
      <c r="J726" s="4">
        <f t="shared" ref="J726:J728" si="1450">J727</f>
        <v>0</v>
      </c>
      <c r="K726" s="4">
        <f t="shared" ref="K726:K728" si="1451">K727</f>
        <v>972</v>
      </c>
      <c r="L726" s="4">
        <f t="shared" si="1449"/>
        <v>972</v>
      </c>
      <c r="M726" s="4">
        <f t="shared" ref="M726:M728" si="1452">M727</f>
        <v>0</v>
      </c>
      <c r="N726" s="4">
        <f t="shared" ref="N726:N728" si="1453">N727</f>
        <v>972</v>
      </c>
      <c r="O726" s="126"/>
    </row>
    <row r="727" spans="1:15" ht="31.5" outlineLevel="4" x14ac:dyDescent="0.2">
      <c r="A727" s="5" t="s">
        <v>442</v>
      </c>
      <c r="B727" s="5" t="s">
        <v>419</v>
      </c>
      <c r="C727" s="5" t="s">
        <v>448</v>
      </c>
      <c r="D727" s="5"/>
      <c r="E727" s="19" t="s">
        <v>57</v>
      </c>
      <c r="F727" s="4">
        <f>F728</f>
        <v>1022.8</v>
      </c>
      <c r="G727" s="4">
        <f t="shared" si="1448"/>
        <v>0</v>
      </c>
      <c r="H727" s="4">
        <f t="shared" si="1448"/>
        <v>1022.8</v>
      </c>
      <c r="I727" s="4">
        <f t="shared" si="1449"/>
        <v>972</v>
      </c>
      <c r="J727" s="4">
        <f t="shared" si="1450"/>
        <v>0</v>
      </c>
      <c r="K727" s="4">
        <f t="shared" si="1451"/>
        <v>972</v>
      </c>
      <c r="L727" s="4">
        <f t="shared" si="1449"/>
        <v>972</v>
      </c>
      <c r="M727" s="4">
        <f t="shared" si="1452"/>
        <v>0</v>
      </c>
      <c r="N727" s="4">
        <f t="shared" si="1453"/>
        <v>972</v>
      </c>
      <c r="O727" s="126"/>
    </row>
    <row r="728" spans="1:15" ht="17.25" customHeight="1" outlineLevel="5" x14ac:dyDescent="0.2">
      <c r="A728" s="5" t="s">
        <v>442</v>
      </c>
      <c r="B728" s="5" t="s">
        <v>419</v>
      </c>
      <c r="C728" s="5" t="s">
        <v>456</v>
      </c>
      <c r="D728" s="5"/>
      <c r="E728" s="19" t="s">
        <v>457</v>
      </c>
      <c r="F728" s="4">
        <f>F729</f>
        <v>1022.8</v>
      </c>
      <c r="G728" s="4">
        <f t="shared" si="1448"/>
        <v>0</v>
      </c>
      <c r="H728" s="4">
        <f t="shared" si="1448"/>
        <v>1022.8</v>
      </c>
      <c r="I728" s="4">
        <f t="shared" si="1449"/>
        <v>972</v>
      </c>
      <c r="J728" s="4">
        <f t="shared" si="1450"/>
        <v>0</v>
      </c>
      <c r="K728" s="4">
        <f t="shared" si="1451"/>
        <v>972</v>
      </c>
      <c r="L728" s="4">
        <f t="shared" si="1449"/>
        <v>972</v>
      </c>
      <c r="M728" s="4">
        <f t="shared" si="1452"/>
        <v>0</v>
      </c>
      <c r="N728" s="4">
        <f t="shared" si="1453"/>
        <v>972</v>
      </c>
      <c r="O728" s="126"/>
    </row>
    <row r="729" spans="1:15" ht="31.5" outlineLevel="7" x14ac:dyDescent="0.2">
      <c r="A729" s="10" t="s">
        <v>442</v>
      </c>
      <c r="B729" s="10" t="s">
        <v>419</v>
      </c>
      <c r="C729" s="10" t="s">
        <v>456</v>
      </c>
      <c r="D729" s="10" t="s">
        <v>92</v>
      </c>
      <c r="E729" s="15" t="s">
        <v>93</v>
      </c>
      <c r="F729" s="7">
        <v>1022.8</v>
      </c>
      <c r="G729" s="7"/>
      <c r="H729" s="7">
        <f t="shared" ref="H729" si="1454">SUM(F729:G729)</f>
        <v>1022.8</v>
      </c>
      <c r="I729" s="7">
        <v>972</v>
      </c>
      <c r="J729" s="7"/>
      <c r="K729" s="7">
        <f t="shared" ref="K729" si="1455">SUM(I729:J729)</f>
        <v>972</v>
      </c>
      <c r="L729" s="7">
        <v>972</v>
      </c>
      <c r="M729" s="7"/>
      <c r="N729" s="7">
        <f t="shared" ref="N729" si="1456">SUM(L729:M729)</f>
        <v>972</v>
      </c>
      <c r="O729" s="126"/>
    </row>
    <row r="730" spans="1:15" ht="15.75" outlineLevel="7" x14ac:dyDescent="0.2">
      <c r="A730" s="5" t="s">
        <v>442</v>
      </c>
      <c r="B730" s="5" t="s">
        <v>569</v>
      </c>
      <c r="C730" s="10"/>
      <c r="D730" s="10"/>
      <c r="E730" s="11" t="s">
        <v>552</v>
      </c>
      <c r="F730" s="4">
        <f>F731+F755</f>
        <v>163709.4</v>
      </c>
      <c r="G730" s="4">
        <f t="shared" ref="G730:H730" si="1457">G731+G755</f>
        <v>413.02924999999999</v>
      </c>
      <c r="H730" s="4">
        <f t="shared" si="1457"/>
        <v>164122.42924999999</v>
      </c>
      <c r="I730" s="4">
        <f>I731+I755</f>
        <v>156812.6</v>
      </c>
      <c r="J730" s="4">
        <f t="shared" ref="J730" si="1458">J731+J755</f>
        <v>0</v>
      </c>
      <c r="K730" s="4">
        <f t="shared" ref="K730" si="1459">K731+K755</f>
        <v>156812.6</v>
      </c>
      <c r="L730" s="4">
        <f>L731+L755</f>
        <v>156580.5</v>
      </c>
      <c r="M730" s="4">
        <f t="shared" ref="M730" si="1460">M731+M755</f>
        <v>0</v>
      </c>
      <c r="N730" s="4">
        <f t="shared" ref="N730" si="1461">N731+N755</f>
        <v>156580.5</v>
      </c>
      <c r="O730" s="126"/>
    </row>
    <row r="731" spans="1:15" ht="15.75" outlineLevel="1" x14ac:dyDescent="0.2">
      <c r="A731" s="5" t="s">
        <v>442</v>
      </c>
      <c r="B731" s="5" t="s">
        <v>458</v>
      </c>
      <c r="C731" s="5"/>
      <c r="D731" s="5"/>
      <c r="E731" s="19" t="s">
        <v>459</v>
      </c>
      <c r="F731" s="4">
        <f>F732</f>
        <v>144465.9</v>
      </c>
      <c r="G731" s="4">
        <f t="shared" ref="G731:H731" si="1462">G732</f>
        <v>413.02924999999999</v>
      </c>
      <c r="H731" s="4">
        <f t="shared" si="1462"/>
        <v>144878.92924999999</v>
      </c>
      <c r="I731" s="4">
        <f t="shared" ref="I731:L731" si="1463">I732</f>
        <v>139420</v>
      </c>
      <c r="J731" s="4">
        <f t="shared" ref="J731" si="1464">J732</f>
        <v>0</v>
      </c>
      <c r="K731" s="4">
        <f t="shared" ref="K731" si="1465">K732</f>
        <v>139420</v>
      </c>
      <c r="L731" s="4">
        <f t="shared" si="1463"/>
        <v>139420</v>
      </c>
      <c r="M731" s="4">
        <f t="shared" ref="M731" si="1466">M732</f>
        <v>0</v>
      </c>
      <c r="N731" s="4">
        <f t="shared" ref="N731" si="1467">N732</f>
        <v>139420</v>
      </c>
      <c r="O731" s="126"/>
    </row>
    <row r="732" spans="1:15" ht="31.5" outlineLevel="2" x14ac:dyDescent="0.2">
      <c r="A732" s="5" t="s">
        <v>442</v>
      </c>
      <c r="B732" s="5" t="s">
        <v>458</v>
      </c>
      <c r="C732" s="5" t="s">
        <v>205</v>
      </c>
      <c r="D732" s="5"/>
      <c r="E732" s="19" t="s">
        <v>206</v>
      </c>
      <c r="F732" s="4">
        <f>F737+F743</f>
        <v>144465.9</v>
      </c>
      <c r="G732" s="4">
        <f>G737+G743+G733</f>
        <v>413.02924999999999</v>
      </c>
      <c r="H732" s="4">
        <f t="shared" ref="H732:N732" si="1468">H737+H743+H733</f>
        <v>144878.92924999999</v>
      </c>
      <c r="I732" s="4">
        <f t="shared" si="1468"/>
        <v>139420</v>
      </c>
      <c r="J732" s="4">
        <f t="shared" si="1468"/>
        <v>0</v>
      </c>
      <c r="K732" s="4">
        <f t="shared" si="1468"/>
        <v>139420</v>
      </c>
      <c r="L732" s="4">
        <f t="shared" si="1468"/>
        <v>139420</v>
      </c>
      <c r="M732" s="4">
        <f t="shared" si="1468"/>
        <v>0</v>
      </c>
      <c r="N732" s="4">
        <f t="shared" si="1468"/>
        <v>139420</v>
      </c>
      <c r="O732" s="126"/>
    </row>
    <row r="733" spans="1:15" ht="31.5" outlineLevel="2" x14ac:dyDescent="0.2">
      <c r="A733" s="5" t="s">
        <v>442</v>
      </c>
      <c r="B733" s="5" t="s">
        <v>458</v>
      </c>
      <c r="C733" s="5" t="s">
        <v>302</v>
      </c>
      <c r="D733" s="5"/>
      <c r="E733" s="19" t="s">
        <v>303</v>
      </c>
      <c r="F733" s="4"/>
      <c r="G733" s="4">
        <f t="shared" ref="G733:H733" si="1469">G734</f>
        <v>413.02924999999999</v>
      </c>
      <c r="H733" s="4">
        <f t="shared" si="1469"/>
        <v>413.02924999999999</v>
      </c>
      <c r="I733" s="4"/>
      <c r="J733" s="4"/>
      <c r="K733" s="4"/>
      <c r="L733" s="4"/>
      <c r="M733" s="4"/>
      <c r="N733" s="4"/>
      <c r="O733" s="126"/>
    </row>
    <row r="734" spans="1:15" ht="31.5" outlineLevel="2" x14ac:dyDescent="0.2">
      <c r="A734" s="5" t="s">
        <v>442</v>
      </c>
      <c r="B734" s="5" t="s">
        <v>458</v>
      </c>
      <c r="C734" s="5" t="s">
        <v>304</v>
      </c>
      <c r="D734" s="5"/>
      <c r="E734" s="19" t="s">
        <v>614</v>
      </c>
      <c r="F734" s="4"/>
      <c r="G734" s="4">
        <f>G735</f>
        <v>413.02924999999999</v>
      </c>
      <c r="H734" s="4">
        <f>H735</f>
        <v>413.02924999999999</v>
      </c>
      <c r="I734" s="4"/>
      <c r="J734" s="4"/>
      <c r="K734" s="4"/>
      <c r="L734" s="4"/>
      <c r="M734" s="4"/>
      <c r="N734" s="4"/>
      <c r="O734" s="126"/>
    </row>
    <row r="735" spans="1:15" ht="47.25" outlineLevel="2" x14ac:dyDescent="0.2">
      <c r="A735" s="5" t="s">
        <v>442</v>
      </c>
      <c r="B735" s="5" t="s">
        <v>458</v>
      </c>
      <c r="C735" s="5" t="s">
        <v>827</v>
      </c>
      <c r="D735" s="5"/>
      <c r="E735" s="19" t="s">
        <v>556</v>
      </c>
      <c r="F735" s="4"/>
      <c r="G735" s="4">
        <f t="shared" ref="G735:H735" si="1470">G736</f>
        <v>413.02924999999999</v>
      </c>
      <c r="H735" s="4">
        <f t="shared" si="1470"/>
        <v>413.02924999999999</v>
      </c>
      <c r="I735" s="4"/>
      <c r="J735" s="4"/>
      <c r="K735" s="4"/>
      <c r="L735" s="4"/>
      <c r="M735" s="4"/>
      <c r="N735" s="4"/>
      <c r="O735" s="126"/>
    </row>
    <row r="736" spans="1:15" ht="31.5" outlineLevel="2" x14ac:dyDescent="0.2">
      <c r="A736" s="10" t="s">
        <v>442</v>
      </c>
      <c r="B736" s="10" t="s">
        <v>458</v>
      </c>
      <c r="C736" s="10" t="s">
        <v>827</v>
      </c>
      <c r="D736" s="10" t="s">
        <v>92</v>
      </c>
      <c r="E736" s="15" t="s">
        <v>93</v>
      </c>
      <c r="F736" s="4"/>
      <c r="G736" s="102">
        <v>413.02924999999999</v>
      </c>
      <c r="H736" s="102">
        <f t="shared" ref="H736" si="1471">SUM(F736:G736)</f>
        <v>413.02924999999999</v>
      </c>
      <c r="I736" s="4"/>
      <c r="J736" s="4"/>
      <c r="K736" s="4"/>
      <c r="L736" s="4"/>
      <c r="M736" s="4"/>
      <c r="N736" s="4"/>
      <c r="O736" s="126"/>
    </row>
    <row r="737" spans="1:15" ht="31.5" outlineLevel="3" x14ac:dyDescent="0.2">
      <c r="A737" s="5" t="s">
        <v>442</v>
      </c>
      <c r="B737" s="5" t="s">
        <v>458</v>
      </c>
      <c r="C737" s="5" t="s">
        <v>460</v>
      </c>
      <c r="D737" s="5"/>
      <c r="E737" s="19" t="s">
        <v>461</v>
      </c>
      <c r="F737" s="4">
        <f>F738</f>
        <v>42900</v>
      </c>
      <c r="G737" s="4">
        <f t="shared" ref="G737:H737" si="1472">G738</f>
        <v>0</v>
      </c>
      <c r="H737" s="4">
        <f t="shared" si="1472"/>
        <v>42900</v>
      </c>
      <c r="I737" s="4">
        <f t="shared" ref="I737:L737" si="1473">I738</f>
        <v>42900</v>
      </c>
      <c r="J737" s="4">
        <f t="shared" ref="J737" si="1474">J738</f>
        <v>0</v>
      </c>
      <c r="K737" s="4">
        <f t="shared" ref="K737" si="1475">K738</f>
        <v>42900</v>
      </c>
      <c r="L737" s="4">
        <f t="shared" si="1473"/>
        <v>42900</v>
      </c>
      <c r="M737" s="4">
        <f t="shared" ref="M737" si="1476">M738</f>
        <v>0</v>
      </c>
      <c r="N737" s="4">
        <f t="shared" ref="N737" si="1477">N738</f>
        <v>42900</v>
      </c>
      <c r="O737" s="126"/>
    </row>
    <row r="738" spans="1:15" ht="31.5" outlineLevel="4" x14ac:dyDescent="0.2">
      <c r="A738" s="5" t="s">
        <v>442</v>
      </c>
      <c r="B738" s="5" t="s">
        <v>458</v>
      </c>
      <c r="C738" s="5" t="s">
        <v>462</v>
      </c>
      <c r="D738" s="5"/>
      <c r="E738" s="19" t="s">
        <v>609</v>
      </c>
      <c r="F738" s="4">
        <f>F739+F741</f>
        <v>42900</v>
      </c>
      <c r="G738" s="4">
        <f t="shared" ref="G738:H738" si="1478">G739+G741</f>
        <v>0</v>
      </c>
      <c r="H738" s="4">
        <f t="shared" si="1478"/>
        <v>42900</v>
      </c>
      <c r="I738" s="4">
        <f t="shared" ref="I738:L738" si="1479">I739+I741</f>
        <v>42900</v>
      </c>
      <c r="J738" s="4">
        <f t="shared" ref="J738" si="1480">J739+J741</f>
        <v>0</v>
      </c>
      <c r="K738" s="4">
        <f t="shared" ref="K738" si="1481">K739+K741</f>
        <v>42900</v>
      </c>
      <c r="L738" s="4">
        <f t="shared" si="1479"/>
        <v>42900</v>
      </c>
      <c r="M738" s="4">
        <f t="shared" ref="M738" si="1482">M739+M741</f>
        <v>0</v>
      </c>
      <c r="N738" s="4">
        <f t="shared" ref="N738" si="1483">N739+N741</f>
        <v>42900</v>
      </c>
      <c r="O738" s="126"/>
    </row>
    <row r="739" spans="1:15" ht="47.25" outlineLevel="5" x14ac:dyDescent="0.2">
      <c r="A739" s="5" t="s">
        <v>442</v>
      </c>
      <c r="B739" s="5" t="s">
        <v>458</v>
      </c>
      <c r="C739" s="5" t="s">
        <v>463</v>
      </c>
      <c r="D739" s="5"/>
      <c r="E739" s="19" t="s">
        <v>553</v>
      </c>
      <c r="F739" s="4">
        <f>F740</f>
        <v>12900</v>
      </c>
      <c r="G739" s="4">
        <f t="shared" ref="G739:H739" si="1484">G740</f>
        <v>0</v>
      </c>
      <c r="H739" s="4">
        <f t="shared" si="1484"/>
        <v>12900</v>
      </c>
      <c r="I739" s="4">
        <f t="shared" ref="I739:I741" si="1485">I740</f>
        <v>12900</v>
      </c>
      <c r="J739" s="4">
        <f t="shared" ref="J739" si="1486">J740</f>
        <v>0</v>
      </c>
      <c r="K739" s="4">
        <f t="shared" ref="K739" si="1487">K740</f>
        <v>12900</v>
      </c>
      <c r="L739" s="4">
        <f t="shared" ref="L739:L741" si="1488">L740</f>
        <v>12900</v>
      </c>
      <c r="M739" s="4">
        <f t="shared" ref="M739" si="1489">M740</f>
        <v>0</v>
      </c>
      <c r="N739" s="4">
        <f t="shared" ref="N739" si="1490">N740</f>
        <v>12900</v>
      </c>
      <c r="O739" s="126"/>
    </row>
    <row r="740" spans="1:15" ht="31.5" outlineLevel="7" x14ac:dyDescent="0.2">
      <c r="A740" s="10" t="s">
        <v>442</v>
      </c>
      <c r="B740" s="10" t="s">
        <v>458</v>
      </c>
      <c r="C740" s="10" t="s">
        <v>463</v>
      </c>
      <c r="D740" s="10" t="s">
        <v>92</v>
      </c>
      <c r="E740" s="15" t="s">
        <v>93</v>
      </c>
      <c r="F740" s="7">
        <v>12900</v>
      </c>
      <c r="G740" s="7"/>
      <c r="H740" s="7">
        <f t="shared" ref="H740" si="1491">SUM(F740:G740)</f>
        <v>12900</v>
      </c>
      <c r="I740" s="7">
        <v>12900</v>
      </c>
      <c r="J740" s="7"/>
      <c r="K740" s="7">
        <f t="shared" ref="K740" si="1492">SUM(I740:J740)</f>
        <v>12900</v>
      </c>
      <c r="L740" s="7">
        <v>12900</v>
      </c>
      <c r="M740" s="7"/>
      <c r="N740" s="7">
        <f t="shared" ref="N740" si="1493">SUM(L740:M740)</f>
        <v>12900</v>
      </c>
      <c r="O740" s="126"/>
    </row>
    <row r="741" spans="1:15" s="160" customFormat="1" ht="47.25" outlineLevel="5" x14ac:dyDescent="0.2">
      <c r="A741" s="5" t="s">
        <v>442</v>
      </c>
      <c r="B741" s="5" t="s">
        <v>458</v>
      </c>
      <c r="C741" s="5" t="s">
        <v>463</v>
      </c>
      <c r="D741" s="5"/>
      <c r="E741" s="19" t="s">
        <v>577</v>
      </c>
      <c r="F741" s="4">
        <f>F742</f>
        <v>30000</v>
      </c>
      <c r="G741" s="4">
        <f t="shared" ref="G741:H741" si="1494">G742</f>
        <v>0</v>
      </c>
      <c r="H741" s="4">
        <f t="shared" si="1494"/>
        <v>30000</v>
      </c>
      <c r="I741" s="4">
        <f t="shared" si="1485"/>
        <v>30000</v>
      </c>
      <c r="J741" s="4">
        <f t="shared" ref="J741" si="1495">J742</f>
        <v>0</v>
      </c>
      <c r="K741" s="4">
        <f t="shared" ref="K741" si="1496">K742</f>
        <v>30000</v>
      </c>
      <c r="L741" s="4">
        <f t="shared" si="1488"/>
        <v>30000</v>
      </c>
      <c r="M741" s="4">
        <f t="shared" ref="M741" si="1497">M742</f>
        <v>0</v>
      </c>
      <c r="N741" s="4">
        <f t="shared" ref="N741" si="1498">N742</f>
        <v>30000</v>
      </c>
      <c r="O741" s="126"/>
    </row>
    <row r="742" spans="1:15" s="160" customFormat="1" ht="31.5" outlineLevel="7" x14ac:dyDescent="0.2">
      <c r="A742" s="10" t="s">
        <v>442</v>
      </c>
      <c r="B742" s="10" t="s">
        <v>458</v>
      </c>
      <c r="C742" s="10" t="s">
        <v>463</v>
      </c>
      <c r="D742" s="10" t="s">
        <v>92</v>
      </c>
      <c r="E742" s="15" t="s">
        <v>93</v>
      </c>
      <c r="F742" s="7">
        <v>30000</v>
      </c>
      <c r="G742" s="7"/>
      <c r="H742" s="7">
        <f t="shared" ref="H742" si="1499">SUM(F742:G742)</f>
        <v>30000</v>
      </c>
      <c r="I742" s="7">
        <v>30000</v>
      </c>
      <c r="J742" s="7"/>
      <c r="K742" s="7">
        <f t="shared" ref="K742" si="1500">SUM(I742:J742)</f>
        <v>30000</v>
      </c>
      <c r="L742" s="7">
        <v>30000</v>
      </c>
      <c r="M742" s="7"/>
      <c r="N742" s="7">
        <f t="shared" ref="N742" si="1501">SUM(L742:M742)</f>
        <v>30000</v>
      </c>
      <c r="O742" s="126"/>
    </row>
    <row r="743" spans="1:15" ht="47.25" outlineLevel="3" x14ac:dyDescent="0.2">
      <c r="A743" s="5" t="s">
        <v>442</v>
      </c>
      <c r="B743" s="5" t="s">
        <v>458</v>
      </c>
      <c r="C743" s="5" t="s">
        <v>446</v>
      </c>
      <c r="D743" s="5"/>
      <c r="E743" s="19" t="s">
        <v>447</v>
      </c>
      <c r="F743" s="4">
        <f>F744</f>
        <v>101565.9</v>
      </c>
      <c r="G743" s="4">
        <f t="shared" ref="G743:H743" si="1502">G744</f>
        <v>0</v>
      </c>
      <c r="H743" s="4">
        <f t="shared" si="1502"/>
        <v>101565.9</v>
      </c>
      <c r="I743" s="4">
        <f t="shared" ref="I743:L743" si="1503">I744</f>
        <v>96520</v>
      </c>
      <c r="J743" s="4">
        <f t="shared" ref="J743" si="1504">J744</f>
        <v>0</v>
      </c>
      <c r="K743" s="4">
        <f t="shared" ref="K743" si="1505">K744</f>
        <v>96520</v>
      </c>
      <c r="L743" s="4">
        <f t="shared" si="1503"/>
        <v>96520</v>
      </c>
      <c r="M743" s="4">
        <f t="shared" ref="M743" si="1506">M744</f>
        <v>0</v>
      </c>
      <c r="N743" s="4">
        <f t="shared" ref="N743" si="1507">N744</f>
        <v>96520</v>
      </c>
      <c r="O743" s="126"/>
    </row>
    <row r="744" spans="1:15" ht="31.5" outlineLevel="4" x14ac:dyDescent="0.2">
      <c r="A744" s="5" t="s">
        <v>442</v>
      </c>
      <c r="B744" s="5" t="s">
        <v>458</v>
      </c>
      <c r="C744" s="5" t="s">
        <v>448</v>
      </c>
      <c r="D744" s="5"/>
      <c r="E744" s="19" t="s">
        <v>57</v>
      </c>
      <c r="F744" s="4">
        <f>F745+F747+F749+F751+F753</f>
        <v>101565.9</v>
      </c>
      <c r="G744" s="4">
        <f t="shared" ref="G744:H744" si="1508">G745+G747+G749+G751+G753</f>
        <v>0</v>
      </c>
      <c r="H744" s="4">
        <f t="shared" si="1508"/>
        <v>101565.9</v>
      </c>
      <c r="I744" s="4">
        <f t="shared" ref="I744:L744" si="1509">I745+I747+I749+I751+I753</f>
        <v>96520</v>
      </c>
      <c r="J744" s="4">
        <f t="shared" ref="J744" si="1510">J745+J747+J749+J751+J753</f>
        <v>0</v>
      </c>
      <c r="K744" s="4">
        <f t="shared" ref="K744" si="1511">K745+K747+K749+K751+K753</f>
        <v>96520</v>
      </c>
      <c r="L744" s="4">
        <f t="shared" si="1509"/>
        <v>96520</v>
      </c>
      <c r="M744" s="4">
        <f t="shared" ref="M744" si="1512">M745+M747+M749+M751+M753</f>
        <v>0</v>
      </c>
      <c r="N744" s="4">
        <f t="shared" ref="N744" si="1513">N745+N747+N749+N751+N753</f>
        <v>96520</v>
      </c>
      <c r="O744" s="126"/>
    </row>
    <row r="745" spans="1:15" ht="15.75" outlineLevel="5" x14ac:dyDescent="0.2">
      <c r="A745" s="5" t="s">
        <v>442</v>
      </c>
      <c r="B745" s="5" t="s">
        <v>458</v>
      </c>
      <c r="C745" s="5" t="s">
        <v>464</v>
      </c>
      <c r="D745" s="5"/>
      <c r="E745" s="19" t="s">
        <v>465</v>
      </c>
      <c r="F745" s="4">
        <f>F746</f>
        <v>39282.800000000003</v>
      </c>
      <c r="G745" s="4">
        <f t="shared" ref="G745:H745" si="1514">G746</f>
        <v>0</v>
      </c>
      <c r="H745" s="4">
        <f t="shared" si="1514"/>
        <v>39282.800000000003</v>
      </c>
      <c r="I745" s="4">
        <f t="shared" ref="I745" si="1515">I746</f>
        <v>37320</v>
      </c>
      <c r="J745" s="4">
        <f t="shared" ref="J745" si="1516">J746</f>
        <v>0</v>
      </c>
      <c r="K745" s="4">
        <f t="shared" ref="K745" si="1517">K746</f>
        <v>37320</v>
      </c>
      <c r="L745" s="4">
        <f t="shared" ref="L745" si="1518">L746</f>
        <v>37320</v>
      </c>
      <c r="M745" s="4">
        <f t="shared" ref="M745" si="1519">M746</f>
        <v>0</v>
      </c>
      <c r="N745" s="4">
        <f t="shared" ref="N745" si="1520">N746</f>
        <v>37320</v>
      </c>
      <c r="O745" s="126"/>
    </row>
    <row r="746" spans="1:15" ht="31.5" outlineLevel="7" x14ac:dyDescent="0.2">
      <c r="A746" s="10" t="s">
        <v>442</v>
      </c>
      <c r="B746" s="10" t="s">
        <v>458</v>
      </c>
      <c r="C746" s="10" t="s">
        <v>464</v>
      </c>
      <c r="D746" s="10" t="s">
        <v>92</v>
      </c>
      <c r="E746" s="15" t="s">
        <v>93</v>
      </c>
      <c r="F746" s="7">
        <v>39282.800000000003</v>
      </c>
      <c r="G746" s="7"/>
      <c r="H746" s="7">
        <f t="shared" ref="H746" si="1521">SUM(F746:G746)</f>
        <v>39282.800000000003</v>
      </c>
      <c r="I746" s="7">
        <v>37320</v>
      </c>
      <c r="J746" s="7"/>
      <c r="K746" s="7">
        <f t="shared" ref="K746" si="1522">SUM(I746:J746)</f>
        <v>37320</v>
      </c>
      <c r="L746" s="7">
        <v>37320</v>
      </c>
      <c r="M746" s="7"/>
      <c r="N746" s="7">
        <f t="shared" ref="N746" si="1523">SUM(L746:M746)</f>
        <v>37320</v>
      </c>
      <c r="O746" s="126"/>
    </row>
    <row r="747" spans="1:15" ht="15.75" outlineLevel="5" x14ac:dyDescent="0.2">
      <c r="A747" s="5" t="s">
        <v>442</v>
      </c>
      <c r="B747" s="5" t="s">
        <v>458</v>
      </c>
      <c r="C747" s="5" t="s">
        <v>466</v>
      </c>
      <c r="D747" s="5"/>
      <c r="E747" s="19" t="s">
        <v>467</v>
      </c>
      <c r="F747" s="4">
        <f>F748</f>
        <v>23127</v>
      </c>
      <c r="G747" s="4">
        <f t="shared" ref="G747:H747" si="1524">G748</f>
        <v>0</v>
      </c>
      <c r="H747" s="4">
        <f t="shared" si="1524"/>
        <v>23127</v>
      </c>
      <c r="I747" s="4">
        <f t="shared" ref="I747" si="1525">I748</f>
        <v>21970</v>
      </c>
      <c r="J747" s="4">
        <f t="shared" ref="J747" si="1526">J748</f>
        <v>0</v>
      </c>
      <c r="K747" s="4">
        <f t="shared" ref="K747" si="1527">K748</f>
        <v>21970</v>
      </c>
      <c r="L747" s="4">
        <f t="shared" ref="L747" si="1528">L748</f>
        <v>21970</v>
      </c>
      <c r="M747" s="4">
        <f t="shared" ref="M747" si="1529">M748</f>
        <v>0</v>
      </c>
      <c r="N747" s="4">
        <f t="shared" ref="N747" si="1530">N748</f>
        <v>21970</v>
      </c>
      <c r="O747" s="126"/>
    </row>
    <row r="748" spans="1:15" ht="31.5" outlineLevel="7" x14ac:dyDescent="0.2">
      <c r="A748" s="10" t="s">
        <v>442</v>
      </c>
      <c r="B748" s="10" t="s">
        <v>458</v>
      </c>
      <c r="C748" s="10" t="s">
        <v>466</v>
      </c>
      <c r="D748" s="10" t="s">
        <v>92</v>
      </c>
      <c r="E748" s="15" t="s">
        <v>93</v>
      </c>
      <c r="F748" s="7">
        <v>23127</v>
      </c>
      <c r="G748" s="7"/>
      <c r="H748" s="7">
        <f t="shared" ref="H748" si="1531">SUM(F748:G748)</f>
        <v>23127</v>
      </c>
      <c r="I748" s="7">
        <v>21970</v>
      </c>
      <c r="J748" s="7"/>
      <c r="K748" s="7">
        <f t="shared" ref="K748" si="1532">SUM(I748:J748)</f>
        <v>21970</v>
      </c>
      <c r="L748" s="7">
        <v>21970</v>
      </c>
      <c r="M748" s="7"/>
      <c r="N748" s="7">
        <f t="shared" ref="N748" si="1533">SUM(L748:M748)</f>
        <v>21970</v>
      </c>
      <c r="O748" s="126"/>
    </row>
    <row r="749" spans="1:15" ht="31.5" outlineLevel="5" x14ac:dyDescent="0.2">
      <c r="A749" s="5" t="s">
        <v>442</v>
      </c>
      <c r="B749" s="5" t="s">
        <v>458</v>
      </c>
      <c r="C749" s="5" t="s">
        <v>468</v>
      </c>
      <c r="D749" s="5"/>
      <c r="E749" s="19" t="s">
        <v>469</v>
      </c>
      <c r="F749" s="4">
        <f>F750</f>
        <v>38556.1</v>
      </c>
      <c r="G749" s="4">
        <f t="shared" ref="G749:H749" si="1534">G750</f>
        <v>0</v>
      </c>
      <c r="H749" s="4">
        <f t="shared" si="1534"/>
        <v>38556.1</v>
      </c>
      <c r="I749" s="4">
        <f t="shared" ref="I749:L749" si="1535">I750</f>
        <v>36630</v>
      </c>
      <c r="J749" s="4">
        <f t="shared" ref="J749" si="1536">J750</f>
        <v>0</v>
      </c>
      <c r="K749" s="4">
        <f t="shared" ref="K749" si="1537">K750</f>
        <v>36630</v>
      </c>
      <c r="L749" s="4">
        <f t="shared" si="1535"/>
        <v>36630</v>
      </c>
      <c r="M749" s="4">
        <f t="shared" ref="M749" si="1538">M750</f>
        <v>0</v>
      </c>
      <c r="N749" s="4">
        <f t="shared" ref="N749" si="1539">N750</f>
        <v>36630</v>
      </c>
      <c r="O749" s="126"/>
    </row>
    <row r="750" spans="1:15" ht="31.5" outlineLevel="7" x14ac:dyDescent="0.2">
      <c r="A750" s="10" t="s">
        <v>442</v>
      </c>
      <c r="B750" s="10" t="s">
        <v>458</v>
      </c>
      <c r="C750" s="10" t="s">
        <v>468</v>
      </c>
      <c r="D750" s="10" t="s">
        <v>92</v>
      </c>
      <c r="E750" s="15" t="s">
        <v>93</v>
      </c>
      <c r="F750" s="7">
        <v>38556.1</v>
      </c>
      <c r="G750" s="7"/>
      <c r="H750" s="7">
        <f t="shared" ref="H750" si="1540">SUM(F750:G750)</f>
        <v>38556.1</v>
      </c>
      <c r="I750" s="7">
        <v>36630</v>
      </c>
      <c r="J750" s="7"/>
      <c r="K750" s="7">
        <f t="shared" ref="K750" si="1541">SUM(I750:J750)</f>
        <v>36630</v>
      </c>
      <c r="L750" s="7">
        <v>36630</v>
      </c>
      <c r="M750" s="7"/>
      <c r="N750" s="7">
        <f t="shared" ref="N750" si="1542">SUM(L750:M750)</f>
        <v>36630</v>
      </c>
      <c r="O750" s="126"/>
    </row>
    <row r="751" spans="1:15" ht="36" customHeight="1" outlineLevel="5" x14ac:dyDescent="0.2">
      <c r="A751" s="5" t="s">
        <v>442</v>
      </c>
      <c r="B751" s="5" t="s">
        <v>458</v>
      </c>
      <c r="C751" s="5" t="s">
        <v>470</v>
      </c>
      <c r="D751" s="5"/>
      <c r="E751" s="19" t="s">
        <v>471</v>
      </c>
      <c r="F751" s="4">
        <f>F752</f>
        <v>50</v>
      </c>
      <c r="G751" s="4">
        <f t="shared" ref="G751:H751" si="1543">G752</f>
        <v>0</v>
      </c>
      <c r="H751" s="4">
        <f t="shared" si="1543"/>
        <v>50</v>
      </c>
      <c r="I751" s="4">
        <f t="shared" ref="I751:L751" si="1544">I752</f>
        <v>50</v>
      </c>
      <c r="J751" s="4">
        <f t="shared" ref="J751" si="1545">J752</f>
        <v>0</v>
      </c>
      <c r="K751" s="4">
        <f t="shared" ref="K751" si="1546">K752</f>
        <v>50</v>
      </c>
      <c r="L751" s="4">
        <f t="shared" si="1544"/>
        <v>50</v>
      </c>
      <c r="M751" s="4">
        <f t="shared" ref="M751" si="1547">M752</f>
        <v>0</v>
      </c>
      <c r="N751" s="4">
        <f t="shared" ref="N751" si="1548">N752</f>
        <v>50</v>
      </c>
      <c r="O751" s="126"/>
    </row>
    <row r="752" spans="1:15" ht="31.5" outlineLevel="7" x14ac:dyDescent="0.2">
      <c r="A752" s="10" t="s">
        <v>442</v>
      </c>
      <c r="B752" s="10" t="s">
        <v>458</v>
      </c>
      <c r="C752" s="10" t="s">
        <v>470</v>
      </c>
      <c r="D752" s="10" t="s">
        <v>92</v>
      </c>
      <c r="E752" s="15" t="s">
        <v>93</v>
      </c>
      <c r="F752" s="7">
        <v>50</v>
      </c>
      <c r="G752" s="7"/>
      <c r="H752" s="7">
        <f t="shared" ref="H752" si="1549">SUM(F752:G752)</f>
        <v>50</v>
      </c>
      <c r="I752" s="7">
        <v>50</v>
      </c>
      <c r="J752" s="7"/>
      <c r="K752" s="7">
        <f t="shared" ref="K752" si="1550">SUM(I752:J752)</f>
        <v>50</v>
      </c>
      <c r="L752" s="7">
        <v>50</v>
      </c>
      <c r="M752" s="7"/>
      <c r="N752" s="7">
        <f t="shared" ref="N752" si="1551">SUM(L752:M752)</f>
        <v>50</v>
      </c>
      <c r="O752" s="126"/>
    </row>
    <row r="753" spans="1:15" ht="47.25" outlineLevel="5" x14ac:dyDescent="0.2">
      <c r="A753" s="5" t="s">
        <v>442</v>
      </c>
      <c r="B753" s="5" t="s">
        <v>458</v>
      </c>
      <c r="C753" s="5" t="s">
        <v>472</v>
      </c>
      <c r="D753" s="5"/>
      <c r="E753" s="19" t="s">
        <v>473</v>
      </c>
      <c r="F753" s="4">
        <f>F754</f>
        <v>550</v>
      </c>
      <c r="G753" s="4">
        <f t="shared" ref="G753:H753" si="1552">G754</f>
        <v>0</v>
      </c>
      <c r="H753" s="4">
        <f t="shared" si="1552"/>
        <v>550</v>
      </c>
      <c r="I753" s="4">
        <f t="shared" ref="I753:L753" si="1553">I754</f>
        <v>550</v>
      </c>
      <c r="J753" s="4">
        <f t="shared" ref="J753" si="1554">J754</f>
        <v>0</v>
      </c>
      <c r="K753" s="4">
        <f t="shared" ref="K753" si="1555">K754</f>
        <v>550</v>
      </c>
      <c r="L753" s="4">
        <f t="shared" si="1553"/>
        <v>550</v>
      </c>
      <c r="M753" s="4">
        <f t="shared" ref="M753" si="1556">M754</f>
        <v>0</v>
      </c>
      <c r="N753" s="4">
        <f t="shared" ref="N753" si="1557">N754</f>
        <v>550</v>
      </c>
      <c r="O753" s="126"/>
    </row>
    <row r="754" spans="1:15" ht="31.5" outlineLevel="7" x14ac:dyDescent="0.2">
      <c r="A754" s="10" t="s">
        <v>442</v>
      </c>
      <c r="B754" s="10" t="s">
        <v>458</v>
      </c>
      <c r="C754" s="10" t="s">
        <v>472</v>
      </c>
      <c r="D754" s="10" t="s">
        <v>92</v>
      </c>
      <c r="E754" s="15" t="s">
        <v>93</v>
      </c>
      <c r="F754" s="7">
        <v>550</v>
      </c>
      <c r="G754" s="7"/>
      <c r="H754" s="7">
        <f t="shared" ref="H754" si="1558">SUM(F754:G754)</f>
        <v>550</v>
      </c>
      <c r="I754" s="7">
        <v>550</v>
      </c>
      <c r="J754" s="7"/>
      <c r="K754" s="7">
        <f t="shared" ref="K754" si="1559">SUM(I754:J754)</f>
        <v>550</v>
      </c>
      <c r="L754" s="7">
        <v>550</v>
      </c>
      <c r="M754" s="7"/>
      <c r="N754" s="7">
        <f t="shared" ref="N754" si="1560">SUM(L754:M754)</f>
        <v>550</v>
      </c>
      <c r="O754" s="126"/>
    </row>
    <row r="755" spans="1:15" ht="18" customHeight="1" outlineLevel="1" x14ac:dyDescent="0.2">
      <c r="A755" s="5" t="s">
        <v>442</v>
      </c>
      <c r="B755" s="5" t="s">
        <v>300</v>
      </c>
      <c r="C755" s="5"/>
      <c r="D755" s="5"/>
      <c r="E755" s="19" t="s">
        <v>301</v>
      </c>
      <c r="F755" s="4">
        <f>F756+F771</f>
        <v>19243.5</v>
      </c>
      <c r="G755" s="4">
        <f t="shared" ref="G755:H755" si="1561">G756+G771</f>
        <v>0</v>
      </c>
      <c r="H755" s="4">
        <f t="shared" si="1561"/>
        <v>19243.5</v>
      </c>
      <c r="I755" s="4">
        <f>I756+I771</f>
        <v>17392.599999999999</v>
      </c>
      <c r="J755" s="4">
        <f t="shared" ref="J755" si="1562">J756+J771</f>
        <v>0</v>
      </c>
      <c r="K755" s="4">
        <f t="shared" ref="K755" si="1563">K756+K771</f>
        <v>17392.599999999999</v>
      </c>
      <c r="L755" s="4">
        <f>L756+L771</f>
        <v>17160.5</v>
      </c>
      <c r="M755" s="4">
        <f t="shared" ref="M755" si="1564">M756+M771</f>
        <v>0</v>
      </c>
      <c r="N755" s="4">
        <f t="shared" ref="N755" si="1565">N756+N771</f>
        <v>17160.5</v>
      </c>
      <c r="O755" s="126"/>
    </row>
    <row r="756" spans="1:15" ht="31.5" outlineLevel="2" x14ac:dyDescent="0.2">
      <c r="A756" s="5" t="s">
        <v>442</v>
      </c>
      <c r="B756" s="5" t="s">
        <v>300</v>
      </c>
      <c r="C756" s="5" t="s">
        <v>205</v>
      </c>
      <c r="D756" s="5"/>
      <c r="E756" s="19" t="s">
        <v>206</v>
      </c>
      <c r="F756" s="4">
        <f>F757+F763</f>
        <v>19123.5</v>
      </c>
      <c r="G756" s="4">
        <f t="shared" ref="G756:H756" si="1566">G757+G763</f>
        <v>0</v>
      </c>
      <c r="H756" s="4">
        <f t="shared" si="1566"/>
        <v>19123.5</v>
      </c>
      <c r="I756" s="4">
        <f>I757+I763</f>
        <v>17392.599999999999</v>
      </c>
      <c r="J756" s="4">
        <f t="shared" ref="J756" si="1567">J757+J763</f>
        <v>0</v>
      </c>
      <c r="K756" s="4">
        <f t="shared" ref="K756" si="1568">K757+K763</f>
        <v>17392.599999999999</v>
      </c>
      <c r="L756" s="4">
        <f>L757+L763</f>
        <v>17160.5</v>
      </c>
      <c r="M756" s="4">
        <f t="shared" ref="M756" si="1569">M757+M763</f>
        <v>0</v>
      </c>
      <c r="N756" s="4">
        <f t="shared" ref="N756" si="1570">N757+N763</f>
        <v>17160.5</v>
      </c>
      <c r="O756" s="126"/>
    </row>
    <row r="757" spans="1:15" ht="31.5" outlineLevel="3" x14ac:dyDescent="0.2">
      <c r="A757" s="5" t="s">
        <v>442</v>
      </c>
      <c r="B757" s="5" t="s">
        <v>300</v>
      </c>
      <c r="C757" s="5" t="s">
        <v>302</v>
      </c>
      <c r="D757" s="5"/>
      <c r="E757" s="19" t="s">
        <v>303</v>
      </c>
      <c r="F757" s="4">
        <f>F758</f>
        <v>1460</v>
      </c>
      <c r="G757" s="4">
        <f t="shared" ref="G757:H757" si="1571">G758</f>
        <v>0</v>
      </c>
      <c r="H757" s="4">
        <f t="shared" si="1571"/>
        <v>1460</v>
      </c>
      <c r="I757" s="4">
        <f t="shared" ref="I757:L757" si="1572">I758</f>
        <v>1360</v>
      </c>
      <c r="J757" s="4">
        <f t="shared" ref="J757" si="1573">J758</f>
        <v>0</v>
      </c>
      <c r="K757" s="4">
        <f t="shared" ref="K757" si="1574">K758</f>
        <v>1360</v>
      </c>
      <c r="L757" s="4">
        <f t="shared" si="1572"/>
        <v>1460</v>
      </c>
      <c r="M757" s="4">
        <f t="shared" ref="M757" si="1575">M758</f>
        <v>0</v>
      </c>
      <c r="N757" s="4">
        <f t="shared" ref="N757" si="1576">N758</f>
        <v>1460</v>
      </c>
      <c r="O757" s="126"/>
    </row>
    <row r="758" spans="1:15" ht="31.5" outlineLevel="4" x14ac:dyDescent="0.2">
      <c r="A758" s="5" t="s">
        <v>442</v>
      </c>
      <c r="B758" s="5" t="s">
        <v>300</v>
      </c>
      <c r="C758" s="5" t="s">
        <v>304</v>
      </c>
      <c r="D758" s="5"/>
      <c r="E758" s="19" t="s">
        <v>614</v>
      </c>
      <c r="F758" s="4">
        <f>F759+F761</f>
        <v>1460</v>
      </c>
      <c r="G758" s="4">
        <f t="shared" ref="G758:H758" si="1577">G759+G761</f>
        <v>0</v>
      </c>
      <c r="H758" s="4">
        <f t="shared" si="1577"/>
        <v>1460</v>
      </c>
      <c r="I758" s="4">
        <f>I759+I761</f>
        <v>1360</v>
      </c>
      <c r="J758" s="4">
        <f t="shared" ref="J758" si="1578">J759+J761</f>
        <v>0</v>
      </c>
      <c r="K758" s="4">
        <f t="shared" ref="K758" si="1579">K759+K761</f>
        <v>1360</v>
      </c>
      <c r="L758" s="4">
        <f>L759+L761</f>
        <v>1460</v>
      </c>
      <c r="M758" s="4">
        <f t="shared" ref="M758" si="1580">M759+M761</f>
        <v>0</v>
      </c>
      <c r="N758" s="4">
        <f t="shared" ref="N758" si="1581">N759+N761</f>
        <v>1460</v>
      </c>
      <c r="O758" s="126"/>
    </row>
    <row r="759" spans="1:15" ht="18.75" customHeight="1" outlineLevel="5" x14ac:dyDescent="0.2">
      <c r="A759" s="5" t="s">
        <v>442</v>
      </c>
      <c r="B759" s="5" t="s">
        <v>300</v>
      </c>
      <c r="C759" s="5" t="s">
        <v>474</v>
      </c>
      <c r="D759" s="5"/>
      <c r="E759" s="19" t="s">
        <v>475</v>
      </c>
      <c r="F759" s="4">
        <f>F760</f>
        <v>1200</v>
      </c>
      <c r="G759" s="4">
        <f t="shared" ref="G759:H759" si="1582">G760</f>
        <v>0</v>
      </c>
      <c r="H759" s="4">
        <f t="shared" si="1582"/>
        <v>1200</v>
      </c>
      <c r="I759" s="4">
        <f t="shared" ref="I759:L759" si="1583">I760</f>
        <v>1100</v>
      </c>
      <c r="J759" s="4">
        <f t="shared" ref="J759" si="1584">J760</f>
        <v>0</v>
      </c>
      <c r="K759" s="4">
        <f t="shared" ref="K759" si="1585">K760</f>
        <v>1100</v>
      </c>
      <c r="L759" s="4">
        <f t="shared" si="1583"/>
        <v>1200</v>
      </c>
      <c r="M759" s="4">
        <f t="shared" ref="M759" si="1586">M760</f>
        <v>0</v>
      </c>
      <c r="N759" s="4">
        <f t="shared" ref="N759" si="1587">N760</f>
        <v>1200</v>
      </c>
      <c r="O759" s="126"/>
    </row>
    <row r="760" spans="1:15" ht="31.5" outlineLevel="7" x14ac:dyDescent="0.2">
      <c r="A760" s="10" t="s">
        <v>442</v>
      </c>
      <c r="B760" s="10" t="s">
        <v>300</v>
      </c>
      <c r="C760" s="10" t="s">
        <v>474</v>
      </c>
      <c r="D760" s="10" t="s">
        <v>11</v>
      </c>
      <c r="E760" s="15" t="s">
        <v>12</v>
      </c>
      <c r="F760" s="7">
        <v>1200</v>
      </c>
      <c r="G760" s="7"/>
      <c r="H760" s="7">
        <f t="shared" ref="H760" si="1588">SUM(F760:G760)</f>
        <v>1200</v>
      </c>
      <c r="I760" s="7">
        <v>1100</v>
      </c>
      <c r="J760" s="7"/>
      <c r="K760" s="7">
        <f t="shared" ref="K760" si="1589">SUM(I760:J760)</f>
        <v>1100</v>
      </c>
      <c r="L760" s="7">
        <v>1200</v>
      </c>
      <c r="M760" s="7"/>
      <c r="N760" s="7">
        <f t="shared" ref="N760" si="1590">SUM(L760:M760)</f>
        <v>1200</v>
      </c>
      <c r="O760" s="126"/>
    </row>
    <row r="761" spans="1:15" ht="31.5" outlineLevel="5" x14ac:dyDescent="0.2">
      <c r="A761" s="5" t="s">
        <v>442</v>
      </c>
      <c r="B761" s="5" t="s">
        <v>300</v>
      </c>
      <c r="C761" s="5" t="s">
        <v>476</v>
      </c>
      <c r="D761" s="5"/>
      <c r="E761" s="19" t="s">
        <v>477</v>
      </c>
      <c r="F761" s="4">
        <f>F762</f>
        <v>260</v>
      </c>
      <c r="G761" s="4">
        <f t="shared" ref="G761:H761" si="1591">G762</f>
        <v>0</v>
      </c>
      <c r="H761" s="4">
        <f t="shared" si="1591"/>
        <v>260</v>
      </c>
      <c r="I761" s="4">
        <f t="shared" ref="I761:L761" si="1592">I762</f>
        <v>260</v>
      </c>
      <c r="J761" s="4">
        <f t="shared" ref="J761" si="1593">J762</f>
        <v>0</v>
      </c>
      <c r="K761" s="4">
        <f t="shared" ref="K761" si="1594">K762</f>
        <v>260</v>
      </c>
      <c r="L761" s="4">
        <f t="shared" si="1592"/>
        <v>260</v>
      </c>
      <c r="M761" s="4">
        <f t="shared" ref="M761" si="1595">M762</f>
        <v>0</v>
      </c>
      <c r="N761" s="4">
        <f t="shared" ref="N761" si="1596">N762</f>
        <v>260</v>
      </c>
      <c r="O761" s="126"/>
    </row>
    <row r="762" spans="1:15" ht="31.5" outlineLevel="7" x14ac:dyDescent="0.2">
      <c r="A762" s="10" t="s">
        <v>442</v>
      </c>
      <c r="B762" s="10" t="s">
        <v>300</v>
      </c>
      <c r="C762" s="10" t="s">
        <v>476</v>
      </c>
      <c r="D762" s="10" t="s">
        <v>11</v>
      </c>
      <c r="E762" s="15" t="s">
        <v>12</v>
      </c>
      <c r="F762" s="7">
        <v>260</v>
      </c>
      <c r="G762" s="7"/>
      <c r="H762" s="7">
        <f t="shared" ref="H762" si="1597">SUM(F762:G762)</f>
        <v>260</v>
      </c>
      <c r="I762" s="7">
        <v>260</v>
      </c>
      <c r="J762" s="7"/>
      <c r="K762" s="7">
        <f t="shared" ref="K762" si="1598">SUM(I762:J762)</f>
        <v>260</v>
      </c>
      <c r="L762" s="7">
        <v>260</v>
      </c>
      <c r="M762" s="7"/>
      <c r="N762" s="7">
        <f t="shared" ref="N762" si="1599">SUM(L762:M762)</f>
        <v>260</v>
      </c>
      <c r="O762" s="126"/>
    </row>
    <row r="763" spans="1:15" ht="47.25" outlineLevel="3" x14ac:dyDescent="0.2">
      <c r="A763" s="5" t="s">
        <v>442</v>
      </c>
      <c r="B763" s="5" t="s">
        <v>300</v>
      </c>
      <c r="C763" s="5" t="s">
        <v>446</v>
      </c>
      <c r="D763" s="5"/>
      <c r="E763" s="19" t="s">
        <v>447</v>
      </c>
      <c r="F763" s="4">
        <f>F764</f>
        <v>17663.5</v>
      </c>
      <c r="G763" s="4">
        <f t="shared" ref="G763:H763" si="1600">G764</f>
        <v>0</v>
      </c>
      <c r="H763" s="4">
        <f t="shared" si="1600"/>
        <v>17663.5</v>
      </c>
      <c r="I763" s="4">
        <f t="shared" ref="I763:L763" si="1601">I764</f>
        <v>16032.6</v>
      </c>
      <c r="J763" s="4">
        <f t="shared" ref="J763" si="1602">J764</f>
        <v>0</v>
      </c>
      <c r="K763" s="4">
        <f t="shared" ref="K763" si="1603">K764</f>
        <v>16032.6</v>
      </c>
      <c r="L763" s="4">
        <f t="shared" si="1601"/>
        <v>15700.5</v>
      </c>
      <c r="M763" s="4">
        <f t="shared" ref="M763" si="1604">M764</f>
        <v>0</v>
      </c>
      <c r="N763" s="4">
        <f t="shared" ref="N763" si="1605">N764</f>
        <v>15700.5</v>
      </c>
      <c r="O763" s="126"/>
    </row>
    <row r="764" spans="1:15" ht="31.5" outlineLevel="4" x14ac:dyDescent="0.2">
      <c r="A764" s="5" t="s">
        <v>442</v>
      </c>
      <c r="B764" s="5" t="s">
        <v>300</v>
      </c>
      <c r="C764" s="5" t="s">
        <v>448</v>
      </c>
      <c r="D764" s="5"/>
      <c r="E764" s="19" t="s">
        <v>57</v>
      </c>
      <c r="F764" s="4">
        <f>F765+F769</f>
        <v>17663.5</v>
      </c>
      <c r="G764" s="4">
        <f t="shared" ref="G764:H764" si="1606">G765+G769</f>
        <v>0</v>
      </c>
      <c r="H764" s="4">
        <f t="shared" si="1606"/>
        <v>17663.5</v>
      </c>
      <c r="I764" s="4">
        <f t="shared" ref="I764:L764" si="1607">I765+I769</f>
        <v>16032.6</v>
      </c>
      <c r="J764" s="4">
        <f t="shared" ref="J764" si="1608">J765+J769</f>
        <v>0</v>
      </c>
      <c r="K764" s="4">
        <f t="shared" ref="K764" si="1609">K765+K769</f>
        <v>16032.6</v>
      </c>
      <c r="L764" s="4">
        <f t="shared" si="1607"/>
        <v>15700.5</v>
      </c>
      <c r="M764" s="4">
        <f t="shared" ref="M764" si="1610">M765+M769</f>
        <v>0</v>
      </c>
      <c r="N764" s="4">
        <f t="shared" ref="N764" si="1611">N765+N769</f>
        <v>15700.5</v>
      </c>
      <c r="O764" s="126"/>
    </row>
    <row r="765" spans="1:15" ht="15.75" outlineLevel="5" x14ac:dyDescent="0.2">
      <c r="A765" s="5" t="s">
        <v>442</v>
      </c>
      <c r="B765" s="5" t="s">
        <v>300</v>
      </c>
      <c r="C765" s="5" t="s">
        <v>478</v>
      </c>
      <c r="D765" s="5"/>
      <c r="E765" s="19" t="s">
        <v>59</v>
      </c>
      <c r="F765" s="4">
        <f>F766+F767+F768</f>
        <v>8054.9000000000005</v>
      </c>
      <c r="G765" s="4">
        <f t="shared" ref="G765:H765" si="1612">G766+G767+G768</f>
        <v>0</v>
      </c>
      <c r="H765" s="4">
        <f t="shared" si="1612"/>
        <v>8054.9000000000005</v>
      </c>
      <c r="I765" s="4">
        <f t="shared" ref="I765:L765" si="1613">I766+I767+I768</f>
        <v>6932.6</v>
      </c>
      <c r="J765" s="4">
        <f t="shared" ref="J765" si="1614">J766+J767+J768</f>
        <v>0</v>
      </c>
      <c r="K765" s="4">
        <f t="shared" ref="K765" si="1615">K766+K767+K768</f>
        <v>6932.6</v>
      </c>
      <c r="L765" s="4">
        <f t="shared" si="1613"/>
        <v>6600.5</v>
      </c>
      <c r="M765" s="4">
        <f t="shared" ref="M765" si="1616">M766+M767+M768</f>
        <v>0</v>
      </c>
      <c r="N765" s="4">
        <f t="shared" ref="N765" si="1617">N766+N767+N768</f>
        <v>6600.5</v>
      </c>
      <c r="O765" s="126"/>
    </row>
    <row r="766" spans="1:15" ht="47.25" outlineLevel="7" x14ac:dyDescent="0.2">
      <c r="A766" s="10" t="s">
        <v>442</v>
      </c>
      <c r="B766" s="10" t="s">
        <v>300</v>
      </c>
      <c r="C766" s="10" t="s">
        <v>478</v>
      </c>
      <c r="D766" s="10" t="s">
        <v>8</v>
      </c>
      <c r="E766" s="15" t="s">
        <v>9</v>
      </c>
      <c r="F766" s="7">
        <v>7731</v>
      </c>
      <c r="G766" s="7"/>
      <c r="H766" s="7">
        <f t="shared" ref="H766:H768" si="1618">SUM(F766:G766)</f>
        <v>7731</v>
      </c>
      <c r="I766" s="7">
        <v>6642.3</v>
      </c>
      <c r="J766" s="7"/>
      <c r="K766" s="7">
        <f t="shared" ref="K766:K768" si="1619">SUM(I766:J766)</f>
        <v>6642.3</v>
      </c>
      <c r="L766" s="7">
        <v>6310.2</v>
      </c>
      <c r="M766" s="7"/>
      <c r="N766" s="7">
        <f t="shared" ref="N766:N768" si="1620">SUM(L766:M766)</f>
        <v>6310.2</v>
      </c>
      <c r="O766" s="126"/>
    </row>
    <row r="767" spans="1:15" ht="31.5" outlineLevel="7" x14ac:dyDescent="0.2">
      <c r="A767" s="10" t="s">
        <v>442</v>
      </c>
      <c r="B767" s="10" t="s">
        <v>300</v>
      </c>
      <c r="C767" s="10" t="s">
        <v>478</v>
      </c>
      <c r="D767" s="10" t="s">
        <v>11</v>
      </c>
      <c r="E767" s="15" t="s">
        <v>12</v>
      </c>
      <c r="F767" s="7">
        <v>323.60000000000002</v>
      </c>
      <c r="G767" s="7"/>
      <c r="H767" s="7">
        <f t="shared" si="1618"/>
        <v>323.60000000000002</v>
      </c>
      <c r="I767" s="7">
        <v>290</v>
      </c>
      <c r="J767" s="7"/>
      <c r="K767" s="7">
        <f t="shared" si="1619"/>
        <v>290</v>
      </c>
      <c r="L767" s="7">
        <v>290</v>
      </c>
      <c r="M767" s="7"/>
      <c r="N767" s="7">
        <f t="shared" si="1620"/>
        <v>290</v>
      </c>
      <c r="O767" s="126"/>
    </row>
    <row r="768" spans="1:15" ht="15.75" outlineLevel="7" x14ac:dyDescent="0.2">
      <c r="A768" s="10" t="s">
        <v>442</v>
      </c>
      <c r="B768" s="10" t="s">
        <v>300</v>
      </c>
      <c r="C768" s="10" t="s">
        <v>478</v>
      </c>
      <c r="D768" s="10" t="s">
        <v>27</v>
      </c>
      <c r="E768" s="15" t="s">
        <v>28</v>
      </c>
      <c r="F768" s="7">
        <v>0.3</v>
      </c>
      <c r="G768" s="7"/>
      <c r="H768" s="7">
        <f t="shared" si="1618"/>
        <v>0.3</v>
      </c>
      <c r="I768" s="7">
        <v>0.3</v>
      </c>
      <c r="J768" s="7"/>
      <c r="K768" s="7">
        <f t="shared" si="1619"/>
        <v>0.3</v>
      </c>
      <c r="L768" s="7">
        <v>0.3</v>
      </c>
      <c r="M768" s="7"/>
      <c r="N768" s="7">
        <f t="shared" si="1620"/>
        <v>0.3</v>
      </c>
      <c r="O768" s="126"/>
    </row>
    <row r="769" spans="1:15" ht="19.5" customHeight="1" outlineLevel="5" x14ac:dyDescent="0.2">
      <c r="A769" s="5" t="s">
        <v>442</v>
      </c>
      <c r="B769" s="5" t="s">
        <v>300</v>
      </c>
      <c r="C769" s="5" t="s">
        <v>479</v>
      </c>
      <c r="D769" s="5"/>
      <c r="E769" s="19" t="s">
        <v>480</v>
      </c>
      <c r="F769" s="4">
        <f>F770</f>
        <v>9608.6</v>
      </c>
      <c r="G769" s="4">
        <f t="shared" ref="G769:H769" si="1621">G770</f>
        <v>0</v>
      </c>
      <c r="H769" s="4">
        <f t="shared" si="1621"/>
        <v>9608.6</v>
      </c>
      <c r="I769" s="4">
        <f t="shared" ref="I769:L769" si="1622">I770</f>
        <v>9100</v>
      </c>
      <c r="J769" s="4">
        <f t="shared" ref="J769" si="1623">J770</f>
        <v>0</v>
      </c>
      <c r="K769" s="4">
        <f t="shared" ref="K769" si="1624">K770</f>
        <v>9100</v>
      </c>
      <c r="L769" s="4">
        <f t="shared" si="1622"/>
        <v>9100</v>
      </c>
      <c r="M769" s="4">
        <f t="shared" ref="M769" si="1625">M770</f>
        <v>0</v>
      </c>
      <c r="N769" s="4">
        <f t="shared" ref="N769" si="1626">N770</f>
        <v>9100</v>
      </c>
      <c r="O769" s="126"/>
    </row>
    <row r="770" spans="1:15" ht="31.5" outlineLevel="7" x14ac:dyDescent="0.2">
      <c r="A770" s="10" t="s">
        <v>442</v>
      </c>
      <c r="B770" s="10" t="s">
        <v>300</v>
      </c>
      <c r="C770" s="10" t="s">
        <v>479</v>
      </c>
      <c r="D770" s="10" t="s">
        <v>92</v>
      </c>
      <c r="E770" s="15" t="s">
        <v>93</v>
      </c>
      <c r="F770" s="7">
        <v>9608.6</v>
      </c>
      <c r="G770" s="7"/>
      <c r="H770" s="7">
        <f t="shared" ref="H770" si="1627">SUM(F770:G770)</f>
        <v>9608.6</v>
      </c>
      <c r="I770" s="7">
        <v>9100</v>
      </c>
      <c r="J770" s="7"/>
      <c r="K770" s="7">
        <f t="shared" ref="K770" si="1628">SUM(I770:J770)</f>
        <v>9100</v>
      </c>
      <c r="L770" s="7">
        <v>9100</v>
      </c>
      <c r="M770" s="7"/>
      <c r="N770" s="7">
        <f t="shared" ref="N770" si="1629">SUM(L770:M770)</f>
        <v>9100</v>
      </c>
      <c r="O770" s="126"/>
    </row>
    <row r="771" spans="1:15" ht="47.25" outlineLevel="2" x14ac:dyDescent="0.2">
      <c r="A771" s="5" t="s">
        <v>442</v>
      </c>
      <c r="B771" s="5" t="s">
        <v>300</v>
      </c>
      <c r="C771" s="5" t="s">
        <v>76</v>
      </c>
      <c r="D771" s="5"/>
      <c r="E771" s="19" t="s">
        <v>77</v>
      </c>
      <c r="F771" s="4">
        <f>F772</f>
        <v>120</v>
      </c>
      <c r="G771" s="4">
        <f t="shared" ref="G771:H771" si="1630">G772</f>
        <v>0</v>
      </c>
      <c r="H771" s="4">
        <f t="shared" si="1630"/>
        <v>120</v>
      </c>
      <c r="I771" s="4">
        <f t="shared" ref="I771:L771" si="1631">I772</f>
        <v>0</v>
      </c>
      <c r="J771" s="4">
        <f t="shared" ref="J771" si="1632">J772</f>
        <v>0</v>
      </c>
      <c r="K771" s="4"/>
      <c r="L771" s="4">
        <f t="shared" si="1631"/>
        <v>0</v>
      </c>
      <c r="M771" s="4">
        <f t="shared" ref="M771" si="1633">M772</f>
        <v>0</v>
      </c>
      <c r="N771" s="4"/>
      <c r="O771" s="126"/>
    </row>
    <row r="772" spans="1:15" ht="31.5" outlineLevel="3" x14ac:dyDescent="0.2">
      <c r="A772" s="5" t="s">
        <v>442</v>
      </c>
      <c r="B772" s="5" t="s">
        <v>300</v>
      </c>
      <c r="C772" s="5" t="s">
        <v>78</v>
      </c>
      <c r="D772" s="5"/>
      <c r="E772" s="19" t="s">
        <v>79</v>
      </c>
      <c r="F772" s="4">
        <f>F773+F776+F779</f>
        <v>120</v>
      </c>
      <c r="G772" s="4">
        <f t="shared" ref="G772:H772" si="1634">G773+G776+G779</f>
        <v>0</v>
      </c>
      <c r="H772" s="4">
        <f t="shared" si="1634"/>
        <v>120</v>
      </c>
      <c r="I772" s="4">
        <f t="shared" ref="I772:L772" si="1635">I773+I776+I779</f>
        <v>0</v>
      </c>
      <c r="J772" s="4">
        <f t="shared" ref="J772" si="1636">J773+J776+J779</f>
        <v>0</v>
      </c>
      <c r="K772" s="4"/>
      <c r="L772" s="4">
        <f t="shared" si="1635"/>
        <v>0</v>
      </c>
      <c r="M772" s="4">
        <f t="shared" ref="M772" si="1637">M773+M776+M779</f>
        <v>0</v>
      </c>
      <c r="N772" s="4"/>
      <c r="O772" s="126"/>
    </row>
    <row r="773" spans="1:15" ht="31.5" outlineLevel="4" x14ac:dyDescent="0.2">
      <c r="A773" s="5" t="s">
        <v>442</v>
      </c>
      <c r="B773" s="5" t="s">
        <v>300</v>
      </c>
      <c r="C773" s="5" t="s">
        <v>147</v>
      </c>
      <c r="D773" s="5"/>
      <c r="E773" s="19" t="s">
        <v>148</v>
      </c>
      <c r="F773" s="4">
        <f>F774</f>
        <v>30</v>
      </c>
      <c r="G773" s="4">
        <f t="shared" ref="G773:H774" si="1638">G774</f>
        <v>0</v>
      </c>
      <c r="H773" s="4">
        <f t="shared" si="1638"/>
        <v>30</v>
      </c>
      <c r="I773" s="4">
        <f t="shared" ref="I773:I774" si="1639">I774</f>
        <v>0</v>
      </c>
      <c r="J773" s="4">
        <f t="shared" ref="J773:J774" si="1640">J774</f>
        <v>0</v>
      </c>
      <c r="K773" s="4"/>
      <c r="L773" s="4">
        <f t="shared" ref="L773:L774" si="1641">L774</f>
        <v>0</v>
      </c>
      <c r="M773" s="4">
        <f t="shared" ref="M773:M774" si="1642">M774</f>
        <v>0</v>
      </c>
      <c r="N773" s="4"/>
      <c r="O773" s="126"/>
    </row>
    <row r="774" spans="1:15" ht="15.75" outlineLevel="5" x14ac:dyDescent="0.2">
      <c r="A774" s="5" t="s">
        <v>442</v>
      </c>
      <c r="B774" s="5" t="s">
        <v>300</v>
      </c>
      <c r="C774" s="5" t="s">
        <v>433</v>
      </c>
      <c r="D774" s="5"/>
      <c r="E774" s="19" t="s">
        <v>434</v>
      </c>
      <c r="F774" s="4">
        <f>F775</f>
        <v>30</v>
      </c>
      <c r="G774" s="4">
        <f t="shared" si="1638"/>
        <v>0</v>
      </c>
      <c r="H774" s="4">
        <f t="shared" si="1638"/>
        <v>30</v>
      </c>
      <c r="I774" s="4">
        <f t="shared" si="1639"/>
        <v>0</v>
      </c>
      <c r="J774" s="4">
        <f t="shared" si="1640"/>
        <v>0</v>
      </c>
      <c r="K774" s="4"/>
      <c r="L774" s="4">
        <f t="shared" si="1641"/>
        <v>0</v>
      </c>
      <c r="M774" s="4">
        <f t="shared" si="1642"/>
        <v>0</v>
      </c>
      <c r="N774" s="4"/>
      <c r="O774" s="126"/>
    </row>
    <row r="775" spans="1:15" ht="31.5" outlineLevel="7" x14ac:dyDescent="0.2">
      <c r="A775" s="10" t="s">
        <v>442</v>
      </c>
      <c r="B775" s="10" t="s">
        <v>300</v>
      </c>
      <c r="C775" s="10" t="s">
        <v>433</v>
      </c>
      <c r="D775" s="10" t="s">
        <v>11</v>
      </c>
      <c r="E775" s="15" t="s">
        <v>12</v>
      </c>
      <c r="F775" s="7">
        <v>30</v>
      </c>
      <c r="G775" s="7"/>
      <c r="H775" s="7">
        <f t="shared" ref="H775" si="1643">SUM(F775:G775)</f>
        <v>30</v>
      </c>
      <c r="I775" s="7"/>
      <c r="J775" s="7"/>
      <c r="K775" s="7"/>
      <c r="L775" s="7"/>
      <c r="M775" s="7"/>
      <c r="N775" s="7"/>
      <c r="O775" s="126"/>
    </row>
    <row r="776" spans="1:15" ht="47.25" outlineLevel="4" x14ac:dyDescent="0.2">
      <c r="A776" s="5" t="s">
        <v>442</v>
      </c>
      <c r="B776" s="5" t="s">
        <v>300</v>
      </c>
      <c r="C776" s="5" t="s">
        <v>435</v>
      </c>
      <c r="D776" s="5"/>
      <c r="E776" s="19" t="s">
        <v>436</v>
      </c>
      <c r="F776" s="4">
        <f>F777</f>
        <v>70</v>
      </c>
      <c r="G776" s="4">
        <f t="shared" ref="G776:H777" si="1644">G777</f>
        <v>0</v>
      </c>
      <c r="H776" s="4">
        <f t="shared" si="1644"/>
        <v>70</v>
      </c>
      <c r="I776" s="4">
        <f t="shared" ref="I776:I777" si="1645">I777</f>
        <v>0</v>
      </c>
      <c r="J776" s="4">
        <f t="shared" ref="J776:J777" si="1646">J777</f>
        <v>0</v>
      </c>
      <c r="K776" s="4"/>
      <c r="L776" s="4">
        <f t="shared" ref="L776:L777" si="1647">L777</f>
        <v>0</v>
      </c>
      <c r="M776" s="4">
        <f t="shared" ref="M776:M777" si="1648">M777</f>
        <v>0</v>
      </c>
      <c r="N776" s="4"/>
      <c r="O776" s="126"/>
    </row>
    <row r="777" spans="1:15" ht="31.5" outlineLevel="5" x14ac:dyDescent="0.2">
      <c r="A777" s="5" t="s">
        <v>442</v>
      </c>
      <c r="B777" s="5" t="s">
        <v>300</v>
      </c>
      <c r="C777" s="5" t="s">
        <v>437</v>
      </c>
      <c r="D777" s="5"/>
      <c r="E777" s="19" t="s">
        <v>438</v>
      </c>
      <c r="F777" s="4">
        <f>F778</f>
        <v>70</v>
      </c>
      <c r="G777" s="4">
        <f t="shared" si="1644"/>
        <v>0</v>
      </c>
      <c r="H777" s="4">
        <f t="shared" si="1644"/>
        <v>70</v>
      </c>
      <c r="I777" s="4">
        <f t="shared" si="1645"/>
        <v>0</v>
      </c>
      <c r="J777" s="4">
        <f t="shared" si="1646"/>
        <v>0</v>
      </c>
      <c r="K777" s="4"/>
      <c r="L777" s="4">
        <f t="shared" si="1647"/>
        <v>0</v>
      </c>
      <c r="M777" s="4">
        <f t="shared" si="1648"/>
        <v>0</v>
      </c>
      <c r="N777" s="4"/>
      <c r="O777" s="126"/>
    </row>
    <row r="778" spans="1:15" ht="31.5" outlineLevel="7" x14ac:dyDescent="0.2">
      <c r="A778" s="10" t="s">
        <v>442</v>
      </c>
      <c r="B778" s="10" t="s">
        <v>300</v>
      </c>
      <c r="C778" s="10" t="s">
        <v>437</v>
      </c>
      <c r="D778" s="10" t="s">
        <v>11</v>
      </c>
      <c r="E778" s="15" t="s">
        <v>12</v>
      </c>
      <c r="F778" s="7">
        <v>70</v>
      </c>
      <c r="G778" s="7"/>
      <c r="H778" s="7">
        <f t="shared" ref="H778" si="1649">SUM(F778:G778)</f>
        <v>70</v>
      </c>
      <c r="I778" s="7"/>
      <c r="J778" s="7"/>
      <c r="K778" s="7"/>
      <c r="L778" s="7"/>
      <c r="M778" s="7"/>
      <c r="N778" s="7"/>
      <c r="O778" s="126"/>
    </row>
    <row r="779" spans="1:15" ht="31.5" outlineLevel="4" x14ac:dyDescent="0.2">
      <c r="A779" s="5" t="s">
        <v>442</v>
      </c>
      <c r="B779" s="5" t="s">
        <v>300</v>
      </c>
      <c r="C779" s="5" t="s">
        <v>481</v>
      </c>
      <c r="D779" s="5"/>
      <c r="E779" s="19" t="s">
        <v>482</v>
      </c>
      <c r="F779" s="4">
        <f>F780</f>
        <v>20</v>
      </c>
      <c r="G779" s="4">
        <f t="shared" ref="G779:H780" si="1650">G780</f>
        <v>0</v>
      </c>
      <c r="H779" s="4">
        <f t="shared" si="1650"/>
        <v>20</v>
      </c>
      <c r="I779" s="4">
        <f t="shared" ref="I779:I780" si="1651">I780</f>
        <v>0</v>
      </c>
      <c r="J779" s="4">
        <f t="shared" ref="J779:J780" si="1652">J780</f>
        <v>0</v>
      </c>
      <c r="K779" s="4"/>
      <c r="L779" s="4">
        <f t="shared" ref="L779:L780" si="1653">L780</f>
        <v>0</v>
      </c>
      <c r="M779" s="4">
        <f t="shared" ref="M779:M780" si="1654">M780</f>
        <v>0</v>
      </c>
      <c r="N779" s="4"/>
      <c r="O779" s="126"/>
    </row>
    <row r="780" spans="1:15" ht="15.75" outlineLevel="5" x14ac:dyDescent="0.2">
      <c r="A780" s="5" t="s">
        <v>442</v>
      </c>
      <c r="B780" s="5" t="s">
        <v>300</v>
      </c>
      <c r="C780" s="5" t="s">
        <v>483</v>
      </c>
      <c r="D780" s="5"/>
      <c r="E780" s="19" t="s">
        <v>484</v>
      </c>
      <c r="F780" s="4">
        <f>F781</f>
        <v>20</v>
      </c>
      <c r="G780" s="4">
        <f t="shared" si="1650"/>
        <v>0</v>
      </c>
      <c r="H780" s="4">
        <f t="shared" si="1650"/>
        <v>20</v>
      </c>
      <c r="I780" s="4">
        <f t="shared" si="1651"/>
        <v>0</v>
      </c>
      <c r="J780" s="4">
        <f t="shared" si="1652"/>
        <v>0</v>
      </c>
      <c r="K780" s="4"/>
      <c r="L780" s="4">
        <f t="shared" si="1653"/>
        <v>0</v>
      </c>
      <c r="M780" s="4">
        <f t="shared" si="1654"/>
        <v>0</v>
      </c>
      <c r="N780" s="4"/>
      <c r="O780" s="126"/>
    </row>
    <row r="781" spans="1:15" ht="31.5" outlineLevel="7" x14ac:dyDescent="0.2">
      <c r="A781" s="10" t="s">
        <v>442</v>
      </c>
      <c r="B781" s="10" t="s">
        <v>300</v>
      </c>
      <c r="C781" s="10" t="s">
        <v>483</v>
      </c>
      <c r="D781" s="10" t="s">
        <v>11</v>
      </c>
      <c r="E781" s="15" t="s">
        <v>12</v>
      </c>
      <c r="F781" s="7">
        <v>20</v>
      </c>
      <c r="G781" s="7"/>
      <c r="H781" s="7">
        <f t="shared" ref="H781" si="1655">SUM(F781:G781)</f>
        <v>20</v>
      </c>
      <c r="I781" s="7"/>
      <c r="J781" s="7"/>
      <c r="K781" s="7"/>
      <c r="L781" s="7"/>
      <c r="M781" s="7"/>
      <c r="N781" s="7"/>
      <c r="O781" s="126"/>
    </row>
    <row r="782" spans="1:15" ht="15.75" outlineLevel="7" x14ac:dyDescent="0.2">
      <c r="A782" s="5" t="s">
        <v>442</v>
      </c>
      <c r="B782" s="5" t="s">
        <v>570</v>
      </c>
      <c r="C782" s="10"/>
      <c r="D782" s="10"/>
      <c r="E782" s="11" t="s">
        <v>554</v>
      </c>
      <c r="F782" s="4">
        <f>F783</f>
        <v>15963.000000000002</v>
      </c>
      <c r="G782" s="4">
        <f t="shared" ref="G782:H785" si="1656">G783</f>
        <v>0</v>
      </c>
      <c r="H782" s="4">
        <f t="shared" si="1656"/>
        <v>15963.000000000002</v>
      </c>
      <c r="I782" s="4">
        <f t="shared" ref="I782:L782" si="1657">I783</f>
        <v>15626.4</v>
      </c>
      <c r="J782" s="4">
        <f t="shared" ref="J782:J785" si="1658">J783</f>
        <v>0</v>
      </c>
      <c r="K782" s="4">
        <f t="shared" ref="K782:K785" si="1659">K783</f>
        <v>15626.4</v>
      </c>
      <c r="L782" s="4">
        <f t="shared" si="1657"/>
        <v>3000</v>
      </c>
      <c r="M782" s="4">
        <f t="shared" ref="M782:M785" si="1660">M783</f>
        <v>0</v>
      </c>
      <c r="N782" s="4">
        <f t="shared" ref="N782:N785" si="1661">N783</f>
        <v>3000</v>
      </c>
      <c r="O782" s="126"/>
    </row>
    <row r="783" spans="1:15" ht="15.75" outlineLevel="1" x14ac:dyDescent="0.2">
      <c r="A783" s="5" t="s">
        <v>442</v>
      </c>
      <c r="B783" s="5" t="s">
        <v>309</v>
      </c>
      <c r="C783" s="5"/>
      <c r="D783" s="5"/>
      <c r="E783" s="19" t="s">
        <v>310</v>
      </c>
      <c r="F783" s="4">
        <f>F784</f>
        <v>15963.000000000002</v>
      </c>
      <c r="G783" s="4">
        <f t="shared" si="1656"/>
        <v>0</v>
      </c>
      <c r="H783" s="4">
        <f t="shared" si="1656"/>
        <v>15963.000000000002</v>
      </c>
      <c r="I783" s="4">
        <f t="shared" ref="I783:L785" si="1662">I784</f>
        <v>15626.4</v>
      </c>
      <c r="J783" s="4">
        <f t="shared" si="1658"/>
        <v>0</v>
      </c>
      <c r="K783" s="4">
        <f t="shared" si="1659"/>
        <v>15626.4</v>
      </c>
      <c r="L783" s="4">
        <f t="shared" si="1662"/>
        <v>3000</v>
      </c>
      <c r="M783" s="4">
        <f t="shared" si="1660"/>
        <v>0</v>
      </c>
      <c r="N783" s="4">
        <f t="shared" si="1661"/>
        <v>3000</v>
      </c>
      <c r="O783" s="126"/>
    </row>
    <row r="784" spans="1:15" ht="31.5" outlineLevel="2" x14ac:dyDescent="0.2">
      <c r="A784" s="5" t="s">
        <v>442</v>
      </c>
      <c r="B784" s="5" t="s">
        <v>309</v>
      </c>
      <c r="C784" s="5" t="s">
        <v>42</v>
      </c>
      <c r="D784" s="5"/>
      <c r="E784" s="19" t="s">
        <v>43</v>
      </c>
      <c r="F784" s="4">
        <f>F785</f>
        <v>15963.000000000002</v>
      </c>
      <c r="G784" s="4">
        <f t="shared" si="1656"/>
        <v>0</v>
      </c>
      <c r="H784" s="4">
        <f t="shared" si="1656"/>
        <v>15963.000000000002</v>
      </c>
      <c r="I784" s="4">
        <f t="shared" si="1662"/>
        <v>15626.4</v>
      </c>
      <c r="J784" s="4">
        <f t="shared" si="1658"/>
        <v>0</v>
      </c>
      <c r="K784" s="4">
        <f t="shared" si="1659"/>
        <v>15626.4</v>
      </c>
      <c r="L784" s="4">
        <f t="shared" si="1662"/>
        <v>3000</v>
      </c>
      <c r="M784" s="4">
        <f t="shared" si="1660"/>
        <v>0</v>
      </c>
      <c r="N784" s="4">
        <f t="shared" si="1661"/>
        <v>3000</v>
      </c>
      <c r="O784" s="126"/>
    </row>
    <row r="785" spans="1:15" ht="31.5" outlineLevel="3" x14ac:dyDescent="0.2">
      <c r="A785" s="5" t="s">
        <v>442</v>
      </c>
      <c r="B785" s="5" t="s">
        <v>309</v>
      </c>
      <c r="C785" s="5" t="s">
        <v>485</v>
      </c>
      <c r="D785" s="5"/>
      <c r="E785" s="19" t="s">
        <v>486</v>
      </c>
      <c r="F785" s="4">
        <f>F786</f>
        <v>15963.000000000002</v>
      </c>
      <c r="G785" s="4">
        <f t="shared" si="1656"/>
        <v>0</v>
      </c>
      <c r="H785" s="4">
        <f t="shared" si="1656"/>
        <v>15963.000000000002</v>
      </c>
      <c r="I785" s="4">
        <f t="shared" si="1662"/>
        <v>15626.4</v>
      </c>
      <c r="J785" s="4">
        <f t="shared" si="1658"/>
        <v>0</v>
      </c>
      <c r="K785" s="4">
        <f t="shared" si="1659"/>
        <v>15626.4</v>
      </c>
      <c r="L785" s="4">
        <f t="shared" si="1662"/>
        <v>3000</v>
      </c>
      <c r="M785" s="4">
        <f t="shared" si="1660"/>
        <v>0</v>
      </c>
      <c r="N785" s="4">
        <f t="shared" si="1661"/>
        <v>3000</v>
      </c>
      <c r="O785" s="126"/>
    </row>
    <row r="786" spans="1:15" ht="31.5" outlineLevel="4" x14ac:dyDescent="0.2">
      <c r="A786" s="5" t="s">
        <v>442</v>
      </c>
      <c r="B786" s="5" t="s">
        <v>309</v>
      </c>
      <c r="C786" s="5" t="s">
        <v>487</v>
      </c>
      <c r="D786" s="5"/>
      <c r="E786" s="19" t="s">
        <v>488</v>
      </c>
      <c r="F786" s="4">
        <f>F791+F789+F787+F793</f>
        <v>15963.000000000002</v>
      </c>
      <c r="G786" s="4">
        <f t="shared" ref="G786:H786" si="1663">G791+G789+G787+G793</f>
        <v>0</v>
      </c>
      <c r="H786" s="4">
        <f t="shared" si="1663"/>
        <v>15963.000000000002</v>
      </c>
      <c r="I786" s="4">
        <f t="shared" ref="I786:L786" si="1664">I791+I789+I787+I793</f>
        <v>15626.4</v>
      </c>
      <c r="J786" s="4">
        <f t="shared" ref="J786" si="1665">J791+J789+J787+J793</f>
        <v>0</v>
      </c>
      <c r="K786" s="4">
        <f t="shared" ref="K786" si="1666">K791+K789+K787+K793</f>
        <v>15626.4</v>
      </c>
      <c r="L786" s="4">
        <f t="shared" si="1664"/>
        <v>3000</v>
      </c>
      <c r="M786" s="4">
        <f t="shared" ref="M786" si="1667">M791+M789+M787+M793</f>
        <v>0</v>
      </c>
      <c r="N786" s="4">
        <f t="shared" ref="N786" si="1668">N791+N789+N787+N793</f>
        <v>3000</v>
      </c>
      <c r="O786" s="126"/>
    </row>
    <row r="787" spans="1:15" s="161" customFormat="1" ht="15.75" outlineLevel="5" x14ac:dyDescent="0.2">
      <c r="A787" s="5" t="s">
        <v>442</v>
      </c>
      <c r="B787" s="5" t="s">
        <v>309</v>
      </c>
      <c r="C787" s="181" t="s">
        <v>489</v>
      </c>
      <c r="D787" s="5"/>
      <c r="E787" s="19" t="s">
        <v>595</v>
      </c>
      <c r="F787" s="4">
        <f>F788</f>
        <v>5760.7</v>
      </c>
      <c r="G787" s="4">
        <f t="shared" ref="G787:H787" si="1669">G788</f>
        <v>0</v>
      </c>
      <c r="H787" s="4">
        <f t="shared" si="1669"/>
        <v>5760.7</v>
      </c>
      <c r="I787" s="4">
        <f t="shared" ref="I787:L787" si="1670">I788</f>
        <v>5760.7</v>
      </c>
      <c r="J787" s="4">
        <f t="shared" ref="J787" si="1671">J788</f>
        <v>0</v>
      </c>
      <c r="K787" s="4">
        <f t="shared" ref="K787" si="1672">K788</f>
        <v>5760.7</v>
      </c>
      <c r="L787" s="4">
        <f t="shared" si="1670"/>
        <v>0</v>
      </c>
      <c r="M787" s="4">
        <f t="shared" ref="M787" si="1673">M788</f>
        <v>0</v>
      </c>
      <c r="N787" s="4"/>
      <c r="O787" s="126"/>
    </row>
    <row r="788" spans="1:15" s="161" customFormat="1" ht="15.75" outlineLevel="5" x14ac:dyDescent="0.2">
      <c r="A788" s="10" t="s">
        <v>442</v>
      </c>
      <c r="B788" s="10" t="s">
        <v>309</v>
      </c>
      <c r="C788" s="182" t="s">
        <v>489</v>
      </c>
      <c r="D788" s="10" t="s">
        <v>33</v>
      </c>
      <c r="E788" s="15" t="s">
        <v>34</v>
      </c>
      <c r="F788" s="7">
        <v>5760.7</v>
      </c>
      <c r="G788" s="7"/>
      <c r="H788" s="7">
        <f t="shared" ref="H788" si="1674">SUM(F788:G788)</f>
        <v>5760.7</v>
      </c>
      <c r="I788" s="7">
        <v>5760.7</v>
      </c>
      <c r="J788" s="7"/>
      <c r="K788" s="7">
        <f t="shared" ref="K788" si="1675">SUM(I788:J788)</f>
        <v>5760.7</v>
      </c>
      <c r="L788" s="7"/>
      <c r="M788" s="7"/>
      <c r="N788" s="7"/>
      <c r="O788" s="126"/>
    </row>
    <row r="789" spans="1:15" s="161" customFormat="1" ht="31.5" outlineLevel="5" x14ac:dyDescent="0.2">
      <c r="A789" s="5" t="s">
        <v>442</v>
      </c>
      <c r="B789" s="5" t="s">
        <v>309</v>
      </c>
      <c r="C789" s="5" t="s">
        <v>490</v>
      </c>
      <c r="D789" s="5"/>
      <c r="E789" s="19" t="s">
        <v>802</v>
      </c>
      <c r="F789" s="4">
        <f>F790</f>
        <v>2200</v>
      </c>
      <c r="G789" s="4">
        <f t="shared" ref="G789:H789" si="1676">G790</f>
        <v>0</v>
      </c>
      <c r="H789" s="4">
        <f t="shared" si="1676"/>
        <v>2200</v>
      </c>
      <c r="I789" s="4">
        <f t="shared" ref="I789:L789" si="1677">I790</f>
        <v>2200</v>
      </c>
      <c r="J789" s="4">
        <f t="shared" ref="J789" si="1678">J790</f>
        <v>0</v>
      </c>
      <c r="K789" s="4">
        <f t="shared" ref="K789" si="1679">K790</f>
        <v>2200</v>
      </c>
      <c r="L789" s="4">
        <f t="shared" si="1677"/>
        <v>3000</v>
      </c>
      <c r="M789" s="4">
        <f t="shared" ref="M789" si="1680">M790</f>
        <v>0</v>
      </c>
      <c r="N789" s="4">
        <f t="shared" ref="N789" si="1681">N790</f>
        <v>3000</v>
      </c>
      <c r="O789" s="126"/>
    </row>
    <row r="790" spans="1:15" s="161" customFormat="1" ht="15.75" outlineLevel="7" x14ac:dyDescent="0.2">
      <c r="A790" s="10" t="s">
        <v>442</v>
      </c>
      <c r="B790" s="10" t="s">
        <v>309</v>
      </c>
      <c r="C790" s="10" t="s">
        <v>490</v>
      </c>
      <c r="D790" s="10" t="s">
        <v>33</v>
      </c>
      <c r="E790" s="15" t="s">
        <v>34</v>
      </c>
      <c r="F790" s="7">
        <v>2200</v>
      </c>
      <c r="G790" s="7"/>
      <c r="H790" s="7">
        <f t="shared" ref="H790" si="1682">SUM(F790:G790)</f>
        <v>2200</v>
      </c>
      <c r="I790" s="7">
        <v>2200</v>
      </c>
      <c r="J790" s="7"/>
      <c r="K790" s="7">
        <f t="shared" ref="K790" si="1683">SUM(I790:J790)</f>
        <v>2200</v>
      </c>
      <c r="L790" s="7">
        <v>3000</v>
      </c>
      <c r="M790" s="7"/>
      <c r="N790" s="7">
        <f t="shared" ref="N790" si="1684">SUM(L790:M790)</f>
        <v>3000</v>
      </c>
      <c r="O790" s="126"/>
    </row>
    <row r="791" spans="1:15" s="160" customFormat="1" ht="31.5" outlineLevel="5" x14ac:dyDescent="0.2">
      <c r="A791" s="5" t="s">
        <v>442</v>
      </c>
      <c r="B791" s="5" t="s">
        <v>309</v>
      </c>
      <c r="C791" s="5" t="s">
        <v>490</v>
      </c>
      <c r="D791" s="5"/>
      <c r="E791" s="19" t="s">
        <v>803</v>
      </c>
      <c r="F791" s="4">
        <f>F792</f>
        <v>6001.7</v>
      </c>
      <c r="G791" s="4">
        <f t="shared" ref="G791:H791" si="1685">G792</f>
        <v>0</v>
      </c>
      <c r="H791" s="4">
        <f t="shared" si="1685"/>
        <v>6001.7</v>
      </c>
      <c r="I791" s="4">
        <f t="shared" ref="I791:L793" si="1686">I792</f>
        <v>5749.3</v>
      </c>
      <c r="J791" s="4">
        <f t="shared" ref="J791" si="1687">J792</f>
        <v>0</v>
      </c>
      <c r="K791" s="4">
        <f t="shared" ref="K791" si="1688">K792</f>
        <v>5749.3</v>
      </c>
      <c r="L791" s="4">
        <f t="shared" si="1686"/>
        <v>0</v>
      </c>
      <c r="M791" s="4">
        <f t="shared" ref="M791" si="1689">M792</f>
        <v>0</v>
      </c>
      <c r="N791" s="4"/>
      <c r="O791" s="126"/>
    </row>
    <row r="792" spans="1:15" s="160" customFormat="1" ht="15.75" outlineLevel="7" x14ac:dyDescent="0.2">
      <c r="A792" s="10" t="s">
        <v>442</v>
      </c>
      <c r="B792" s="10" t="s">
        <v>309</v>
      </c>
      <c r="C792" s="10" t="s">
        <v>490</v>
      </c>
      <c r="D792" s="10" t="s">
        <v>33</v>
      </c>
      <c r="E792" s="15" t="s">
        <v>34</v>
      </c>
      <c r="F792" s="7">
        <v>6001.7</v>
      </c>
      <c r="G792" s="7"/>
      <c r="H792" s="7">
        <f t="shared" ref="H792" si="1690">SUM(F792:G792)</f>
        <v>6001.7</v>
      </c>
      <c r="I792" s="7">
        <v>5749.3</v>
      </c>
      <c r="J792" s="7"/>
      <c r="K792" s="7">
        <f t="shared" ref="K792" si="1691">SUM(I792:J792)</f>
        <v>5749.3</v>
      </c>
      <c r="L792" s="7"/>
      <c r="M792" s="7"/>
      <c r="N792" s="7"/>
      <c r="O792" s="126"/>
    </row>
    <row r="793" spans="1:15" s="160" customFormat="1" ht="31.5" outlineLevel="5" x14ac:dyDescent="0.2">
      <c r="A793" s="5" t="s">
        <v>442</v>
      </c>
      <c r="B793" s="5" t="s">
        <v>309</v>
      </c>
      <c r="C793" s="5" t="s">
        <v>490</v>
      </c>
      <c r="D793" s="5"/>
      <c r="E793" s="19" t="s">
        <v>804</v>
      </c>
      <c r="F793" s="4">
        <f>F794</f>
        <v>2000.6</v>
      </c>
      <c r="G793" s="4">
        <f t="shared" ref="G793:H793" si="1692">G794</f>
        <v>0</v>
      </c>
      <c r="H793" s="4">
        <f t="shared" si="1692"/>
        <v>2000.6</v>
      </c>
      <c r="I793" s="4">
        <f t="shared" si="1686"/>
        <v>1916.4</v>
      </c>
      <c r="J793" s="4">
        <f t="shared" ref="J793" si="1693">J794</f>
        <v>0</v>
      </c>
      <c r="K793" s="4">
        <f t="shared" ref="K793" si="1694">K794</f>
        <v>1916.4</v>
      </c>
      <c r="L793" s="4">
        <f t="shared" si="1686"/>
        <v>0</v>
      </c>
      <c r="M793" s="4">
        <f t="shared" ref="M793" si="1695">M794</f>
        <v>0</v>
      </c>
      <c r="N793" s="4"/>
      <c r="O793" s="126"/>
    </row>
    <row r="794" spans="1:15" s="160" customFormat="1" ht="15.75" outlineLevel="7" x14ac:dyDescent="0.2">
      <c r="A794" s="10" t="s">
        <v>442</v>
      </c>
      <c r="B794" s="10" t="s">
        <v>309</v>
      </c>
      <c r="C794" s="10" t="s">
        <v>490</v>
      </c>
      <c r="D794" s="10" t="s">
        <v>33</v>
      </c>
      <c r="E794" s="15" t="s">
        <v>34</v>
      </c>
      <c r="F794" s="7">
        <v>2000.6</v>
      </c>
      <c r="G794" s="7"/>
      <c r="H794" s="7">
        <f t="shared" ref="H794" si="1696">SUM(F794:G794)</f>
        <v>2000.6</v>
      </c>
      <c r="I794" s="7">
        <v>1916.4</v>
      </c>
      <c r="J794" s="7"/>
      <c r="K794" s="7">
        <f t="shared" ref="K794" si="1697">SUM(I794:J794)</f>
        <v>1916.4</v>
      </c>
      <c r="L794" s="7"/>
      <c r="M794" s="7"/>
      <c r="N794" s="7"/>
      <c r="O794" s="126"/>
    </row>
    <row r="795" spans="1:15" s="160" customFormat="1" ht="15.75" outlineLevel="7" x14ac:dyDescent="0.2">
      <c r="A795" s="10"/>
      <c r="B795" s="10"/>
      <c r="C795" s="10"/>
      <c r="D795" s="10"/>
      <c r="E795" s="15"/>
      <c r="F795" s="7"/>
      <c r="G795" s="7"/>
      <c r="H795" s="7"/>
      <c r="I795" s="7"/>
      <c r="J795" s="7"/>
      <c r="K795" s="7"/>
      <c r="L795" s="7"/>
      <c r="M795" s="7"/>
      <c r="N795" s="7"/>
      <c r="O795" s="126"/>
    </row>
    <row r="796" spans="1:15" ht="31.5" x14ac:dyDescent="0.2">
      <c r="A796" s="5" t="s">
        <v>491</v>
      </c>
      <c r="B796" s="5"/>
      <c r="C796" s="5"/>
      <c r="D796" s="5"/>
      <c r="E796" s="19" t="s">
        <v>492</v>
      </c>
      <c r="F796" s="4">
        <f>F797+F804+F828+F835</f>
        <v>99030.399999999994</v>
      </c>
      <c r="G796" s="4">
        <f t="shared" ref="G796:H796" si="1698">G797+G804+G828+G835</f>
        <v>0</v>
      </c>
      <c r="H796" s="4">
        <f t="shared" si="1698"/>
        <v>99030.399999999994</v>
      </c>
      <c r="I796" s="4">
        <f>I797+I804+I828+I835</f>
        <v>97136.049549999996</v>
      </c>
      <c r="J796" s="4">
        <f t="shared" ref="J796" si="1699">J797+J804+J828+J835</f>
        <v>0</v>
      </c>
      <c r="K796" s="4">
        <f t="shared" ref="K796" si="1700">K797+K804+K828+K835</f>
        <v>97136.049549999996</v>
      </c>
      <c r="L796" s="4">
        <f>L797+L804+L828+L835</f>
        <v>94429.799999999988</v>
      </c>
      <c r="M796" s="4">
        <f t="shared" ref="M796" si="1701">M797+M804+M828+M835</f>
        <v>0</v>
      </c>
      <c r="N796" s="4">
        <f t="shared" ref="N796" si="1702">N797+N804+N828+N835</f>
        <v>94429.799999999988</v>
      </c>
      <c r="O796" s="126"/>
    </row>
    <row r="797" spans="1:15" ht="15.75" x14ac:dyDescent="0.2">
      <c r="A797" s="5" t="s">
        <v>491</v>
      </c>
      <c r="B797" s="5" t="s">
        <v>559</v>
      </c>
      <c r="C797" s="5"/>
      <c r="D797" s="5"/>
      <c r="E797" s="11" t="s">
        <v>543</v>
      </c>
      <c r="F797" s="4">
        <f t="shared" ref="F797:N802" si="1703">F798</f>
        <v>18.7</v>
      </c>
      <c r="G797" s="4">
        <f t="shared" si="1703"/>
        <v>0</v>
      </c>
      <c r="H797" s="4">
        <f t="shared" si="1703"/>
        <v>18.7</v>
      </c>
      <c r="I797" s="4">
        <f t="shared" ref="I797:L797" si="1704">I798</f>
        <v>18.7</v>
      </c>
      <c r="J797" s="4">
        <f t="shared" si="1703"/>
        <v>0</v>
      </c>
      <c r="K797" s="4">
        <f t="shared" si="1703"/>
        <v>18.7</v>
      </c>
      <c r="L797" s="4">
        <f t="shared" si="1704"/>
        <v>18.7</v>
      </c>
      <c r="M797" s="4">
        <f t="shared" si="1703"/>
        <v>0</v>
      </c>
      <c r="N797" s="4">
        <f t="shared" si="1703"/>
        <v>18.7</v>
      </c>
      <c r="O797" s="126"/>
    </row>
    <row r="798" spans="1:15" ht="15.75" outlineLevel="1" x14ac:dyDescent="0.2">
      <c r="A798" s="5" t="s">
        <v>491</v>
      </c>
      <c r="B798" s="5" t="s">
        <v>15</v>
      </c>
      <c r="C798" s="5"/>
      <c r="D798" s="5"/>
      <c r="E798" s="19" t="s">
        <v>16</v>
      </c>
      <c r="F798" s="4">
        <f t="shared" si="1703"/>
        <v>18.7</v>
      </c>
      <c r="G798" s="4">
        <f t="shared" si="1703"/>
        <v>0</v>
      </c>
      <c r="H798" s="4">
        <f t="shared" si="1703"/>
        <v>18.7</v>
      </c>
      <c r="I798" s="4">
        <f t="shared" ref="I798:I802" si="1705">I799</f>
        <v>18.7</v>
      </c>
      <c r="J798" s="4">
        <f t="shared" si="1703"/>
        <v>0</v>
      </c>
      <c r="K798" s="4">
        <f t="shared" si="1703"/>
        <v>18.7</v>
      </c>
      <c r="L798" s="4">
        <f t="shared" ref="L798:L802" si="1706">L799</f>
        <v>18.7</v>
      </c>
      <c r="M798" s="4">
        <f t="shared" si="1703"/>
        <v>0</v>
      </c>
      <c r="N798" s="4">
        <f t="shared" si="1703"/>
        <v>18.7</v>
      </c>
      <c r="O798" s="126"/>
    </row>
    <row r="799" spans="1:15" ht="31.5" outlineLevel="2" x14ac:dyDescent="0.2">
      <c r="A799" s="5" t="s">
        <v>491</v>
      </c>
      <c r="B799" s="5" t="s">
        <v>15</v>
      </c>
      <c r="C799" s="5" t="s">
        <v>52</v>
      </c>
      <c r="D799" s="5"/>
      <c r="E799" s="19" t="s">
        <v>53</v>
      </c>
      <c r="F799" s="4">
        <f t="shared" si="1703"/>
        <v>18.7</v>
      </c>
      <c r="G799" s="4">
        <f t="shared" si="1703"/>
        <v>0</v>
      </c>
      <c r="H799" s="4">
        <f t="shared" si="1703"/>
        <v>18.7</v>
      </c>
      <c r="I799" s="4">
        <f t="shared" si="1705"/>
        <v>18.7</v>
      </c>
      <c r="J799" s="4">
        <f t="shared" si="1703"/>
        <v>0</v>
      </c>
      <c r="K799" s="4">
        <f t="shared" si="1703"/>
        <v>18.7</v>
      </c>
      <c r="L799" s="4">
        <f t="shared" si="1706"/>
        <v>18.7</v>
      </c>
      <c r="M799" s="4">
        <f t="shared" si="1703"/>
        <v>0</v>
      </c>
      <c r="N799" s="4">
        <f t="shared" si="1703"/>
        <v>18.7</v>
      </c>
      <c r="O799" s="126"/>
    </row>
    <row r="800" spans="1:15" ht="31.5" outlineLevel="3" x14ac:dyDescent="0.2">
      <c r="A800" s="5" t="s">
        <v>491</v>
      </c>
      <c r="B800" s="5" t="s">
        <v>15</v>
      </c>
      <c r="C800" s="5" t="s">
        <v>98</v>
      </c>
      <c r="D800" s="5"/>
      <c r="E800" s="19" t="s">
        <v>99</v>
      </c>
      <c r="F800" s="4">
        <f t="shared" si="1703"/>
        <v>18.7</v>
      </c>
      <c r="G800" s="4">
        <f t="shared" si="1703"/>
        <v>0</v>
      </c>
      <c r="H800" s="4">
        <f t="shared" si="1703"/>
        <v>18.7</v>
      </c>
      <c r="I800" s="4">
        <f t="shared" si="1705"/>
        <v>18.7</v>
      </c>
      <c r="J800" s="4">
        <f t="shared" si="1703"/>
        <v>0</v>
      </c>
      <c r="K800" s="4">
        <f t="shared" si="1703"/>
        <v>18.7</v>
      </c>
      <c r="L800" s="4">
        <f t="shared" si="1706"/>
        <v>18.7</v>
      </c>
      <c r="M800" s="4">
        <f t="shared" si="1703"/>
        <v>0</v>
      </c>
      <c r="N800" s="4">
        <f t="shared" si="1703"/>
        <v>18.7</v>
      </c>
      <c r="O800" s="126"/>
    </row>
    <row r="801" spans="1:15" ht="47.25" outlineLevel="4" x14ac:dyDescent="0.2">
      <c r="A801" s="5" t="s">
        <v>491</v>
      </c>
      <c r="B801" s="5" t="s">
        <v>15</v>
      </c>
      <c r="C801" s="5" t="s">
        <v>100</v>
      </c>
      <c r="D801" s="5"/>
      <c r="E801" s="19" t="s">
        <v>101</v>
      </c>
      <c r="F801" s="4">
        <f t="shared" si="1703"/>
        <v>18.7</v>
      </c>
      <c r="G801" s="4">
        <f t="shared" si="1703"/>
        <v>0</v>
      </c>
      <c r="H801" s="4">
        <f t="shared" si="1703"/>
        <v>18.7</v>
      </c>
      <c r="I801" s="4">
        <f t="shared" si="1705"/>
        <v>18.7</v>
      </c>
      <c r="J801" s="4">
        <f t="shared" si="1703"/>
        <v>0</v>
      </c>
      <c r="K801" s="4">
        <f t="shared" si="1703"/>
        <v>18.7</v>
      </c>
      <c r="L801" s="4">
        <f t="shared" si="1706"/>
        <v>18.7</v>
      </c>
      <c r="M801" s="4">
        <f t="shared" si="1703"/>
        <v>0</v>
      </c>
      <c r="N801" s="4">
        <f t="shared" si="1703"/>
        <v>18.7</v>
      </c>
      <c r="O801" s="126"/>
    </row>
    <row r="802" spans="1:15" ht="15.75" outlineLevel="5" x14ac:dyDescent="0.2">
      <c r="A802" s="5" t="s">
        <v>491</v>
      </c>
      <c r="B802" s="5" t="s">
        <v>15</v>
      </c>
      <c r="C802" s="5" t="s">
        <v>102</v>
      </c>
      <c r="D802" s="5"/>
      <c r="E802" s="19" t="s">
        <v>103</v>
      </c>
      <c r="F802" s="4">
        <f t="shared" si="1703"/>
        <v>18.7</v>
      </c>
      <c r="G802" s="4">
        <f t="shared" si="1703"/>
        <v>0</v>
      </c>
      <c r="H802" s="4">
        <f t="shared" si="1703"/>
        <v>18.7</v>
      </c>
      <c r="I802" s="4">
        <f t="shared" si="1705"/>
        <v>18.7</v>
      </c>
      <c r="J802" s="4">
        <f t="shared" si="1703"/>
        <v>0</v>
      </c>
      <c r="K802" s="4">
        <f t="shared" si="1703"/>
        <v>18.7</v>
      </c>
      <c r="L802" s="4">
        <f t="shared" si="1706"/>
        <v>18.7</v>
      </c>
      <c r="M802" s="4">
        <f t="shared" si="1703"/>
        <v>0</v>
      </c>
      <c r="N802" s="4">
        <f t="shared" si="1703"/>
        <v>18.7</v>
      </c>
      <c r="O802" s="126"/>
    </row>
    <row r="803" spans="1:15" ht="31.5" outlineLevel="7" x14ac:dyDescent="0.2">
      <c r="A803" s="10" t="s">
        <v>491</v>
      </c>
      <c r="B803" s="10" t="s">
        <v>15</v>
      </c>
      <c r="C803" s="10" t="s">
        <v>102</v>
      </c>
      <c r="D803" s="10" t="s">
        <v>11</v>
      </c>
      <c r="E803" s="15" t="s">
        <v>12</v>
      </c>
      <c r="F803" s="7">
        <v>18.7</v>
      </c>
      <c r="G803" s="7"/>
      <c r="H803" s="7">
        <f t="shared" ref="H803" si="1707">SUM(F803:G803)</f>
        <v>18.7</v>
      </c>
      <c r="I803" s="7">
        <v>18.7</v>
      </c>
      <c r="J803" s="7"/>
      <c r="K803" s="7">
        <f t="shared" ref="K803" si="1708">SUM(I803:J803)</f>
        <v>18.7</v>
      </c>
      <c r="L803" s="7">
        <v>18.7</v>
      </c>
      <c r="M803" s="7"/>
      <c r="N803" s="7">
        <f t="shared" ref="N803" si="1709">SUM(L803:M803)</f>
        <v>18.7</v>
      </c>
      <c r="O803" s="126"/>
    </row>
    <row r="804" spans="1:15" ht="15.75" outlineLevel="7" x14ac:dyDescent="0.2">
      <c r="A804" s="5" t="s">
        <v>491</v>
      </c>
      <c r="B804" s="5" t="s">
        <v>560</v>
      </c>
      <c r="C804" s="10"/>
      <c r="D804" s="10"/>
      <c r="E804" s="11" t="s">
        <v>544</v>
      </c>
      <c r="F804" s="4">
        <f>F805+F811+F822</f>
        <v>38012.5</v>
      </c>
      <c r="G804" s="4">
        <f t="shared" ref="G804:H804" si="1710">G805+G811+G822</f>
        <v>0</v>
      </c>
      <c r="H804" s="4">
        <f t="shared" si="1710"/>
        <v>38012.5</v>
      </c>
      <c r="I804" s="4">
        <f t="shared" ref="I804:L804" si="1711">I805+I811+I822</f>
        <v>37187.800000000003</v>
      </c>
      <c r="J804" s="4">
        <f t="shared" ref="J804" si="1712">J805+J811+J822</f>
        <v>0</v>
      </c>
      <c r="K804" s="4">
        <f t="shared" ref="K804" si="1713">K805+K811+K822</f>
        <v>37187.800000000003</v>
      </c>
      <c r="L804" s="4">
        <f t="shared" si="1711"/>
        <v>37187.800000000003</v>
      </c>
      <c r="M804" s="4">
        <f t="shared" ref="M804" si="1714">M805+M811+M822</f>
        <v>0</v>
      </c>
      <c r="N804" s="4">
        <f t="shared" ref="N804" si="1715">N805+N811+N822</f>
        <v>37187.800000000003</v>
      </c>
      <c r="O804" s="126"/>
    </row>
    <row r="805" spans="1:15" ht="15.75" outlineLevel="1" x14ac:dyDescent="0.2">
      <c r="A805" s="5" t="s">
        <v>491</v>
      </c>
      <c r="B805" s="5" t="s">
        <v>415</v>
      </c>
      <c r="C805" s="5"/>
      <c r="D805" s="5"/>
      <c r="E805" s="19" t="s">
        <v>416</v>
      </c>
      <c r="F805" s="4">
        <f>F806</f>
        <v>37449.800000000003</v>
      </c>
      <c r="G805" s="4">
        <f t="shared" ref="G805:H809" si="1716">G806</f>
        <v>0</v>
      </c>
      <c r="H805" s="4">
        <f t="shared" si="1716"/>
        <v>37449.800000000003</v>
      </c>
      <c r="I805" s="4">
        <f t="shared" ref="I805:I809" si="1717">I806</f>
        <v>36702.800000000003</v>
      </c>
      <c r="J805" s="4">
        <f t="shared" ref="J805:J809" si="1718">J806</f>
        <v>0</v>
      </c>
      <c r="K805" s="4">
        <f t="shared" ref="K805:K809" si="1719">K806</f>
        <v>36702.800000000003</v>
      </c>
      <c r="L805" s="4">
        <f t="shared" ref="L805:L809" si="1720">L806</f>
        <v>36702.800000000003</v>
      </c>
      <c r="M805" s="4">
        <f t="shared" ref="M805:M809" si="1721">M806</f>
        <v>0</v>
      </c>
      <c r="N805" s="4">
        <f t="shared" ref="N805:N809" si="1722">N806</f>
        <v>36702.800000000003</v>
      </c>
      <c r="O805" s="126"/>
    </row>
    <row r="806" spans="1:15" ht="31.5" outlineLevel="2" x14ac:dyDescent="0.2">
      <c r="A806" s="5" t="s">
        <v>491</v>
      </c>
      <c r="B806" s="5" t="s">
        <v>415</v>
      </c>
      <c r="C806" s="5" t="s">
        <v>347</v>
      </c>
      <c r="D806" s="5"/>
      <c r="E806" s="19" t="s">
        <v>348</v>
      </c>
      <c r="F806" s="4">
        <f>F807</f>
        <v>37449.800000000003</v>
      </c>
      <c r="G806" s="4">
        <f t="shared" si="1716"/>
        <v>0</v>
      </c>
      <c r="H806" s="4">
        <f t="shared" si="1716"/>
        <v>37449.800000000003</v>
      </c>
      <c r="I806" s="4">
        <f t="shared" si="1717"/>
        <v>36702.800000000003</v>
      </c>
      <c r="J806" s="4">
        <f t="shared" si="1718"/>
        <v>0</v>
      </c>
      <c r="K806" s="4">
        <f t="shared" si="1719"/>
        <v>36702.800000000003</v>
      </c>
      <c r="L806" s="4">
        <f t="shared" si="1720"/>
        <v>36702.800000000003</v>
      </c>
      <c r="M806" s="4">
        <f t="shared" si="1721"/>
        <v>0</v>
      </c>
      <c r="N806" s="4">
        <f t="shared" si="1722"/>
        <v>36702.800000000003</v>
      </c>
      <c r="O806" s="126"/>
    </row>
    <row r="807" spans="1:15" ht="31.5" outlineLevel="3" x14ac:dyDescent="0.2">
      <c r="A807" s="5" t="s">
        <v>491</v>
      </c>
      <c r="B807" s="5" t="s">
        <v>415</v>
      </c>
      <c r="C807" s="5" t="s">
        <v>493</v>
      </c>
      <c r="D807" s="5"/>
      <c r="E807" s="19" t="s">
        <v>494</v>
      </c>
      <c r="F807" s="4">
        <f>F808</f>
        <v>37449.800000000003</v>
      </c>
      <c r="G807" s="4">
        <f t="shared" si="1716"/>
        <v>0</v>
      </c>
      <c r="H807" s="4">
        <f t="shared" si="1716"/>
        <v>37449.800000000003</v>
      </c>
      <c r="I807" s="4">
        <f t="shared" si="1717"/>
        <v>36702.800000000003</v>
      </c>
      <c r="J807" s="4">
        <f t="shared" si="1718"/>
        <v>0</v>
      </c>
      <c r="K807" s="4">
        <f t="shared" si="1719"/>
        <v>36702.800000000003</v>
      </c>
      <c r="L807" s="4">
        <f t="shared" si="1720"/>
        <v>36702.800000000003</v>
      </c>
      <c r="M807" s="4">
        <f t="shared" si="1721"/>
        <v>0</v>
      </c>
      <c r="N807" s="4">
        <f t="shared" si="1722"/>
        <v>36702.800000000003</v>
      </c>
      <c r="O807" s="126"/>
    </row>
    <row r="808" spans="1:15" ht="31.5" outlineLevel="4" x14ac:dyDescent="0.2">
      <c r="A808" s="5" t="s">
        <v>491</v>
      </c>
      <c r="B808" s="5" t="s">
        <v>415</v>
      </c>
      <c r="C808" s="5" t="s">
        <v>495</v>
      </c>
      <c r="D808" s="5"/>
      <c r="E808" s="19" t="s">
        <v>57</v>
      </c>
      <c r="F808" s="4">
        <f>F809</f>
        <v>37449.800000000003</v>
      </c>
      <c r="G808" s="4">
        <f t="shared" si="1716"/>
        <v>0</v>
      </c>
      <c r="H808" s="4">
        <f t="shared" si="1716"/>
        <v>37449.800000000003</v>
      </c>
      <c r="I808" s="4">
        <f t="shared" si="1717"/>
        <v>36702.800000000003</v>
      </c>
      <c r="J808" s="4">
        <f t="shared" si="1718"/>
        <v>0</v>
      </c>
      <c r="K808" s="4">
        <f t="shared" si="1719"/>
        <v>36702.800000000003</v>
      </c>
      <c r="L808" s="4">
        <f t="shared" si="1720"/>
        <v>36702.800000000003</v>
      </c>
      <c r="M808" s="4">
        <f t="shared" si="1721"/>
        <v>0</v>
      </c>
      <c r="N808" s="4">
        <f t="shared" si="1722"/>
        <v>36702.800000000003</v>
      </c>
      <c r="O808" s="126"/>
    </row>
    <row r="809" spans="1:15" ht="15.75" outlineLevel="5" x14ac:dyDescent="0.2">
      <c r="A809" s="5" t="s">
        <v>491</v>
      </c>
      <c r="B809" s="5" t="s">
        <v>415</v>
      </c>
      <c r="C809" s="5" t="s">
        <v>496</v>
      </c>
      <c r="D809" s="5"/>
      <c r="E809" s="19" t="s">
        <v>418</v>
      </c>
      <c r="F809" s="4">
        <f>F810</f>
        <v>37449.800000000003</v>
      </c>
      <c r="G809" s="4">
        <f t="shared" si="1716"/>
        <v>0</v>
      </c>
      <c r="H809" s="4">
        <f t="shared" si="1716"/>
        <v>37449.800000000003</v>
      </c>
      <c r="I809" s="4">
        <f t="shared" si="1717"/>
        <v>36702.800000000003</v>
      </c>
      <c r="J809" s="4">
        <f t="shared" si="1718"/>
        <v>0</v>
      </c>
      <c r="K809" s="4">
        <f t="shared" si="1719"/>
        <v>36702.800000000003</v>
      </c>
      <c r="L809" s="4">
        <f t="shared" si="1720"/>
        <v>36702.800000000003</v>
      </c>
      <c r="M809" s="4">
        <f t="shared" si="1721"/>
        <v>0</v>
      </c>
      <c r="N809" s="4">
        <f t="shared" si="1722"/>
        <v>36702.800000000003</v>
      </c>
      <c r="O809" s="126"/>
    </row>
    <row r="810" spans="1:15" ht="31.5" outlineLevel="7" x14ac:dyDescent="0.2">
      <c r="A810" s="10" t="s">
        <v>491</v>
      </c>
      <c r="B810" s="10" t="s">
        <v>415</v>
      </c>
      <c r="C810" s="10" t="s">
        <v>496</v>
      </c>
      <c r="D810" s="10" t="s">
        <v>92</v>
      </c>
      <c r="E810" s="15" t="s">
        <v>93</v>
      </c>
      <c r="F810" s="7">
        <f>14807+22642.8</f>
        <v>37449.800000000003</v>
      </c>
      <c r="G810" s="7"/>
      <c r="H810" s="7">
        <f t="shared" ref="H810" si="1723">SUM(F810:G810)</f>
        <v>37449.800000000003</v>
      </c>
      <c r="I810" s="7">
        <f>14060+22642.8</f>
        <v>36702.800000000003</v>
      </c>
      <c r="J810" s="7"/>
      <c r="K810" s="7">
        <f t="shared" ref="K810" si="1724">SUM(I810:J810)</f>
        <v>36702.800000000003</v>
      </c>
      <c r="L810" s="7">
        <f>14060+22642.8</f>
        <v>36702.800000000003</v>
      </c>
      <c r="M810" s="7"/>
      <c r="N810" s="7">
        <f t="shared" ref="N810" si="1725">SUM(L810:M810)</f>
        <v>36702.800000000003</v>
      </c>
      <c r="O810" s="126"/>
    </row>
    <row r="811" spans="1:15" ht="31.5" outlineLevel="1" x14ac:dyDescent="0.2">
      <c r="A811" s="5" t="s">
        <v>491</v>
      </c>
      <c r="B811" s="5" t="s">
        <v>21</v>
      </c>
      <c r="C811" s="5"/>
      <c r="D811" s="5"/>
      <c r="E811" s="19" t="s">
        <v>22</v>
      </c>
      <c r="F811" s="4">
        <f>F812+F817</f>
        <v>24.5</v>
      </c>
      <c r="G811" s="4">
        <f t="shared" ref="G811:H811" si="1726">G812+G817</f>
        <v>0</v>
      </c>
      <c r="H811" s="4">
        <f t="shared" si="1726"/>
        <v>24.5</v>
      </c>
      <c r="I811" s="4">
        <f t="shared" ref="I811:L811" si="1727">I812+I817</f>
        <v>0</v>
      </c>
      <c r="J811" s="4">
        <f t="shared" ref="J811" si="1728">J812+J817</f>
        <v>0</v>
      </c>
      <c r="K811" s="4"/>
      <c r="L811" s="4">
        <f t="shared" si="1727"/>
        <v>0</v>
      </c>
      <c r="M811" s="4">
        <f t="shared" ref="M811" si="1729">M812+M817</f>
        <v>0</v>
      </c>
      <c r="N811" s="4"/>
      <c r="O811" s="126"/>
    </row>
    <row r="812" spans="1:15" ht="31.5" outlineLevel="2" x14ac:dyDescent="0.2">
      <c r="A812" s="5" t="s">
        <v>491</v>
      </c>
      <c r="B812" s="5" t="s">
        <v>21</v>
      </c>
      <c r="C812" s="5" t="s">
        <v>347</v>
      </c>
      <c r="D812" s="5"/>
      <c r="E812" s="19" t="s">
        <v>348</v>
      </c>
      <c r="F812" s="4">
        <f>F813</f>
        <v>4.5</v>
      </c>
      <c r="G812" s="4">
        <f t="shared" ref="G812:H815" si="1730">G813</f>
        <v>0</v>
      </c>
      <c r="H812" s="4">
        <f t="shared" si="1730"/>
        <v>4.5</v>
      </c>
      <c r="I812" s="4">
        <f t="shared" ref="I812:I815" si="1731">I813</f>
        <v>0</v>
      </c>
      <c r="J812" s="4">
        <f t="shared" ref="J812:J815" si="1732">J813</f>
        <v>0</v>
      </c>
      <c r="K812" s="4"/>
      <c r="L812" s="4">
        <f t="shared" ref="L812:L815" si="1733">L813</f>
        <v>0</v>
      </c>
      <c r="M812" s="4">
        <f t="shared" ref="M812:M815" si="1734">M813</f>
        <v>0</v>
      </c>
      <c r="N812" s="4"/>
      <c r="O812" s="126"/>
    </row>
    <row r="813" spans="1:15" ht="31.5" outlineLevel="3" x14ac:dyDescent="0.2">
      <c r="A813" s="5" t="s">
        <v>491</v>
      </c>
      <c r="B813" s="5" t="s">
        <v>21</v>
      </c>
      <c r="C813" s="5" t="s">
        <v>493</v>
      </c>
      <c r="D813" s="5"/>
      <c r="E813" s="19" t="s">
        <v>494</v>
      </c>
      <c r="F813" s="4">
        <f>F814</f>
        <v>4.5</v>
      </c>
      <c r="G813" s="4">
        <f t="shared" si="1730"/>
        <v>0</v>
      </c>
      <c r="H813" s="4">
        <f t="shared" si="1730"/>
        <v>4.5</v>
      </c>
      <c r="I813" s="4">
        <f t="shared" si="1731"/>
        <v>0</v>
      </c>
      <c r="J813" s="4">
        <f t="shared" si="1732"/>
        <v>0</v>
      </c>
      <c r="K813" s="4"/>
      <c r="L813" s="4">
        <f t="shared" si="1733"/>
        <v>0</v>
      </c>
      <c r="M813" s="4">
        <f t="shared" si="1734"/>
        <v>0</v>
      </c>
      <c r="N813" s="4"/>
      <c r="O813" s="126"/>
    </row>
    <row r="814" spans="1:15" ht="31.5" outlineLevel="4" x14ac:dyDescent="0.2">
      <c r="A814" s="5" t="s">
        <v>491</v>
      </c>
      <c r="B814" s="5" t="s">
        <v>21</v>
      </c>
      <c r="C814" s="5" t="s">
        <v>495</v>
      </c>
      <c r="D814" s="5"/>
      <c r="E814" s="19" t="s">
        <v>57</v>
      </c>
      <c r="F814" s="4">
        <f>F815</f>
        <v>4.5</v>
      </c>
      <c r="G814" s="4">
        <f t="shared" si="1730"/>
        <v>0</v>
      </c>
      <c r="H814" s="4">
        <f t="shared" si="1730"/>
        <v>4.5</v>
      </c>
      <c r="I814" s="4">
        <f t="shared" si="1731"/>
        <v>0</v>
      </c>
      <c r="J814" s="4">
        <f t="shared" si="1732"/>
        <v>0</v>
      </c>
      <c r="K814" s="4"/>
      <c r="L814" s="4">
        <f t="shared" si="1733"/>
        <v>0</v>
      </c>
      <c r="M814" s="4">
        <f t="shared" si="1734"/>
        <v>0</v>
      </c>
      <c r="N814" s="4"/>
      <c r="O814" s="126"/>
    </row>
    <row r="815" spans="1:15" ht="31.5" outlineLevel="5" x14ac:dyDescent="0.2">
      <c r="A815" s="5" t="s">
        <v>491</v>
      </c>
      <c r="B815" s="5" t="s">
        <v>21</v>
      </c>
      <c r="C815" s="5" t="s">
        <v>497</v>
      </c>
      <c r="D815" s="5"/>
      <c r="E815" s="19" t="s">
        <v>558</v>
      </c>
      <c r="F815" s="4">
        <f>F816</f>
        <v>4.5</v>
      </c>
      <c r="G815" s="4">
        <f t="shared" si="1730"/>
        <v>0</v>
      </c>
      <c r="H815" s="4">
        <f t="shared" si="1730"/>
        <v>4.5</v>
      </c>
      <c r="I815" s="4">
        <f t="shared" si="1731"/>
        <v>0</v>
      </c>
      <c r="J815" s="4">
        <f t="shared" si="1732"/>
        <v>0</v>
      </c>
      <c r="K815" s="4"/>
      <c r="L815" s="4">
        <f t="shared" si="1733"/>
        <v>0</v>
      </c>
      <c r="M815" s="4">
        <f t="shared" si="1734"/>
        <v>0</v>
      </c>
      <c r="N815" s="4"/>
      <c r="O815" s="126"/>
    </row>
    <row r="816" spans="1:15" ht="31.5" outlineLevel="7" x14ac:dyDescent="0.2">
      <c r="A816" s="10" t="s">
        <v>491</v>
      </c>
      <c r="B816" s="10" t="s">
        <v>21</v>
      </c>
      <c r="C816" s="10" t="s">
        <v>497</v>
      </c>
      <c r="D816" s="10" t="s">
        <v>92</v>
      </c>
      <c r="E816" s="15" t="s">
        <v>93</v>
      </c>
      <c r="F816" s="7">
        <v>4.5</v>
      </c>
      <c r="G816" s="7"/>
      <c r="H816" s="7">
        <f t="shared" ref="H816" si="1735">SUM(F816:G816)</f>
        <v>4.5</v>
      </c>
      <c r="I816" s="7"/>
      <c r="J816" s="7"/>
      <c r="K816" s="7"/>
      <c r="L816" s="7"/>
      <c r="M816" s="7"/>
      <c r="N816" s="7"/>
      <c r="O816" s="126"/>
    </row>
    <row r="817" spans="1:15" ht="31.5" outlineLevel="2" x14ac:dyDescent="0.2">
      <c r="A817" s="5" t="s">
        <v>491</v>
      </c>
      <c r="B817" s="5" t="s">
        <v>21</v>
      </c>
      <c r="C817" s="5" t="s">
        <v>52</v>
      </c>
      <c r="D817" s="5"/>
      <c r="E817" s="19" t="s">
        <v>53</v>
      </c>
      <c r="F817" s="4">
        <f>F818</f>
        <v>20</v>
      </c>
      <c r="G817" s="4">
        <f t="shared" ref="G817:H820" si="1736">G818</f>
        <v>0</v>
      </c>
      <c r="H817" s="4">
        <f t="shared" si="1736"/>
        <v>20</v>
      </c>
      <c r="I817" s="4">
        <f t="shared" ref="I817:I820" si="1737">I818</f>
        <v>0</v>
      </c>
      <c r="J817" s="4">
        <f t="shared" ref="J817:J820" si="1738">J818</f>
        <v>0</v>
      </c>
      <c r="K817" s="4"/>
      <c r="L817" s="4">
        <f t="shared" ref="L817:L820" si="1739">L818</f>
        <v>0</v>
      </c>
      <c r="M817" s="4">
        <f t="shared" ref="M817:M820" si="1740">M818</f>
        <v>0</v>
      </c>
      <c r="N817" s="4"/>
      <c r="O817" s="126"/>
    </row>
    <row r="818" spans="1:15" ht="31.5" outlineLevel="3" x14ac:dyDescent="0.2">
      <c r="A818" s="5" t="s">
        <v>491</v>
      </c>
      <c r="B818" s="5" t="s">
        <v>21</v>
      </c>
      <c r="C818" s="5" t="s">
        <v>98</v>
      </c>
      <c r="D818" s="5"/>
      <c r="E818" s="19" t="s">
        <v>99</v>
      </c>
      <c r="F818" s="4">
        <f>F819</f>
        <v>20</v>
      </c>
      <c r="G818" s="4">
        <f t="shared" si="1736"/>
        <v>0</v>
      </c>
      <c r="H818" s="4">
        <f t="shared" si="1736"/>
        <v>20</v>
      </c>
      <c r="I818" s="4">
        <f t="shared" si="1737"/>
        <v>0</v>
      </c>
      <c r="J818" s="4">
        <f t="shared" si="1738"/>
        <v>0</v>
      </c>
      <c r="K818" s="4"/>
      <c r="L818" s="4">
        <f t="shared" si="1739"/>
        <v>0</v>
      </c>
      <c r="M818" s="4">
        <f t="shared" si="1740"/>
        <v>0</v>
      </c>
      <c r="N818" s="4"/>
      <c r="O818" s="126"/>
    </row>
    <row r="819" spans="1:15" ht="47.25" outlineLevel="4" x14ac:dyDescent="0.2">
      <c r="A819" s="5" t="s">
        <v>491</v>
      </c>
      <c r="B819" s="5" t="s">
        <v>21</v>
      </c>
      <c r="C819" s="5" t="s">
        <v>100</v>
      </c>
      <c r="D819" s="5"/>
      <c r="E819" s="19" t="s">
        <v>101</v>
      </c>
      <c r="F819" s="4">
        <f>F820</f>
        <v>20</v>
      </c>
      <c r="G819" s="4">
        <f t="shared" si="1736"/>
        <v>0</v>
      </c>
      <c r="H819" s="4">
        <f t="shared" si="1736"/>
        <v>20</v>
      </c>
      <c r="I819" s="4">
        <f t="shared" si="1737"/>
        <v>0</v>
      </c>
      <c r="J819" s="4">
        <f t="shared" si="1738"/>
        <v>0</v>
      </c>
      <c r="K819" s="4"/>
      <c r="L819" s="4">
        <f t="shared" si="1739"/>
        <v>0</v>
      </c>
      <c r="M819" s="4">
        <f t="shared" si="1740"/>
        <v>0</v>
      </c>
      <c r="N819" s="4"/>
      <c r="O819" s="126"/>
    </row>
    <row r="820" spans="1:15" ht="15.75" outlineLevel="5" x14ac:dyDescent="0.2">
      <c r="A820" s="5" t="s">
        <v>491</v>
      </c>
      <c r="B820" s="5" t="s">
        <v>21</v>
      </c>
      <c r="C820" s="5" t="s">
        <v>102</v>
      </c>
      <c r="D820" s="5"/>
      <c r="E820" s="19" t="s">
        <v>103</v>
      </c>
      <c r="F820" s="4">
        <f>F821</f>
        <v>20</v>
      </c>
      <c r="G820" s="4">
        <f t="shared" si="1736"/>
        <v>0</v>
      </c>
      <c r="H820" s="4">
        <f t="shared" si="1736"/>
        <v>20</v>
      </c>
      <c r="I820" s="4">
        <f t="shared" si="1737"/>
        <v>0</v>
      </c>
      <c r="J820" s="4">
        <f t="shared" si="1738"/>
        <v>0</v>
      </c>
      <c r="K820" s="4"/>
      <c r="L820" s="4">
        <f t="shared" si="1739"/>
        <v>0</v>
      </c>
      <c r="M820" s="4">
        <f t="shared" si="1740"/>
        <v>0</v>
      </c>
      <c r="N820" s="4"/>
      <c r="O820" s="126"/>
    </row>
    <row r="821" spans="1:15" ht="31.5" outlineLevel="7" x14ac:dyDescent="0.2">
      <c r="A821" s="10" t="s">
        <v>491</v>
      </c>
      <c r="B821" s="10" t="s">
        <v>21</v>
      </c>
      <c r="C821" s="10" t="s">
        <v>102</v>
      </c>
      <c r="D821" s="10" t="s">
        <v>11</v>
      </c>
      <c r="E821" s="15" t="s">
        <v>12</v>
      </c>
      <c r="F821" s="7">
        <v>20</v>
      </c>
      <c r="G821" s="7"/>
      <c r="H821" s="7">
        <f t="shared" ref="H821" si="1741">SUM(F821:G821)</f>
        <v>20</v>
      </c>
      <c r="I821" s="7"/>
      <c r="J821" s="7"/>
      <c r="K821" s="7"/>
      <c r="L821" s="7"/>
      <c r="M821" s="7"/>
      <c r="N821" s="7"/>
      <c r="O821" s="126"/>
    </row>
    <row r="822" spans="1:15" ht="15.75" outlineLevel="1" x14ac:dyDescent="0.2">
      <c r="A822" s="5" t="s">
        <v>491</v>
      </c>
      <c r="B822" s="5" t="s">
        <v>419</v>
      </c>
      <c r="C822" s="5"/>
      <c r="D822" s="5"/>
      <c r="E822" s="19" t="s">
        <v>420</v>
      </c>
      <c r="F822" s="4">
        <f>F823</f>
        <v>538.20000000000005</v>
      </c>
      <c r="G822" s="4">
        <f t="shared" ref="G822:H826" si="1742">G823</f>
        <v>0</v>
      </c>
      <c r="H822" s="4">
        <f t="shared" si="1742"/>
        <v>538.20000000000005</v>
      </c>
      <c r="I822" s="4">
        <f t="shared" ref="I822:I826" si="1743">I823</f>
        <v>485</v>
      </c>
      <c r="J822" s="4">
        <f t="shared" ref="J822:J826" si="1744">J823</f>
        <v>0</v>
      </c>
      <c r="K822" s="4">
        <f t="shared" ref="K822:K826" si="1745">K823</f>
        <v>485</v>
      </c>
      <c r="L822" s="4">
        <f t="shared" ref="L822:L826" si="1746">L823</f>
        <v>485</v>
      </c>
      <c r="M822" s="4">
        <f t="shared" ref="M822:M826" si="1747">M823</f>
        <v>0</v>
      </c>
      <c r="N822" s="4">
        <f t="shared" ref="N822:N826" si="1748">N823</f>
        <v>485</v>
      </c>
      <c r="O822" s="126"/>
    </row>
    <row r="823" spans="1:15" ht="31.5" outlineLevel="2" x14ac:dyDescent="0.2">
      <c r="A823" s="5" t="s">
        <v>491</v>
      </c>
      <c r="B823" s="5" t="s">
        <v>419</v>
      </c>
      <c r="C823" s="5" t="s">
        <v>347</v>
      </c>
      <c r="D823" s="5"/>
      <c r="E823" s="19" t="s">
        <v>348</v>
      </c>
      <c r="F823" s="4">
        <f>F824</f>
        <v>538.20000000000005</v>
      </c>
      <c r="G823" s="4">
        <f t="shared" si="1742"/>
        <v>0</v>
      </c>
      <c r="H823" s="4">
        <f t="shared" si="1742"/>
        <v>538.20000000000005</v>
      </c>
      <c r="I823" s="4">
        <f t="shared" si="1743"/>
        <v>485</v>
      </c>
      <c r="J823" s="4">
        <f t="shared" si="1744"/>
        <v>0</v>
      </c>
      <c r="K823" s="4">
        <f t="shared" si="1745"/>
        <v>485</v>
      </c>
      <c r="L823" s="4">
        <f t="shared" si="1746"/>
        <v>485</v>
      </c>
      <c r="M823" s="4">
        <f t="shared" si="1747"/>
        <v>0</v>
      </c>
      <c r="N823" s="4">
        <f t="shared" si="1748"/>
        <v>485</v>
      </c>
      <c r="O823" s="126"/>
    </row>
    <row r="824" spans="1:15" ht="31.5" outlineLevel="3" x14ac:dyDescent="0.2">
      <c r="A824" s="5" t="s">
        <v>491</v>
      </c>
      <c r="B824" s="5" t="s">
        <v>419</v>
      </c>
      <c r="C824" s="5" t="s">
        <v>493</v>
      </c>
      <c r="D824" s="5"/>
      <c r="E824" s="19" t="s">
        <v>494</v>
      </c>
      <c r="F824" s="4">
        <f>F825</f>
        <v>538.20000000000005</v>
      </c>
      <c r="G824" s="4">
        <f t="shared" si="1742"/>
        <v>0</v>
      </c>
      <c r="H824" s="4">
        <f t="shared" si="1742"/>
        <v>538.20000000000005</v>
      </c>
      <c r="I824" s="4">
        <f t="shared" si="1743"/>
        <v>485</v>
      </c>
      <c r="J824" s="4">
        <f t="shared" si="1744"/>
        <v>0</v>
      </c>
      <c r="K824" s="4">
        <f t="shared" si="1745"/>
        <v>485</v>
      </c>
      <c r="L824" s="4">
        <f t="shared" si="1746"/>
        <v>485</v>
      </c>
      <c r="M824" s="4">
        <f t="shared" si="1747"/>
        <v>0</v>
      </c>
      <c r="N824" s="4">
        <f t="shared" si="1748"/>
        <v>485</v>
      </c>
      <c r="O824" s="126"/>
    </row>
    <row r="825" spans="1:15" ht="31.5" outlineLevel="4" x14ac:dyDescent="0.2">
      <c r="A825" s="5" t="s">
        <v>491</v>
      </c>
      <c r="B825" s="5" t="s">
        <v>419</v>
      </c>
      <c r="C825" s="5" t="s">
        <v>495</v>
      </c>
      <c r="D825" s="5"/>
      <c r="E825" s="19" t="s">
        <v>57</v>
      </c>
      <c r="F825" s="4">
        <f>F826</f>
        <v>538.20000000000005</v>
      </c>
      <c r="G825" s="4">
        <f t="shared" si="1742"/>
        <v>0</v>
      </c>
      <c r="H825" s="4">
        <f t="shared" si="1742"/>
        <v>538.20000000000005</v>
      </c>
      <c r="I825" s="4">
        <f t="shared" si="1743"/>
        <v>485</v>
      </c>
      <c r="J825" s="4">
        <f t="shared" si="1744"/>
        <v>0</v>
      </c>
      <c r="K825" s="4">
        <f t="shared" si="1745"/>
        <v>485</v>
      </c>
      <c r="L825" s="4">
        <f t="shared" si="1746"/>
        <v>485</v>
      </c>
      <c r="M825" s="4">
        <f t="shared" si="1747"/>
        <v>0</v>
      </c>
      <c r="N825" s="4">
        <f t="shared" si="1748"/>
        <v>485</v>
      </c>
      <c r="O825" s="126"/>
    </row>
    <row r="826" spans="1:15" ht="31.5" outlineLevel="5" x14ac:dyDescent="0.2">
      <c r="A826" s="5" t="s">
        <v>491</v>
      </c>
      <c r="B826" s="5" t="s">
        <v>419</v>
      </c>
      <c r="C826" s="5" t="s">
        <v>498</v>
      </c>
      <c r="D826" s="5"/>
      <c r="E826" s="19" t="s">
        <v>499</v>
      </c>
      <c r="F826" s="4">
        <f>F827</f>
        <v>538.20000000000005</v>
      </c>
      <c r="G826" s="4">
        <f t="shared" si="1742"/>
        <v>0</v>
      </c>
      <c r="H826" s="4">
        <f t="shared" si="1742"/>
        <v>538.20000000000005</v>
      </c>
      <c r="I826" s="4">
        <f t="shared" si="1743"/>
        <v>485</v>
      </c>
      <c r="J826" s="4">
        <f t="shared" si="1744"/>
        <v>0</v>
      </c>
      <c r="K826" s="4">
        <f t="shared" si="1745"/>
        <v>485</v>
      </c>
      <c r="L826" s="4">
        <f t="shared" si="1746"/>
        <v>485</v>
      </c>
      <c r="M826" s="4">
        <f t="shared" si="1747"/>
        <v>0</v>
      </c>
      <c r="N826" s="4">
        <f t="shared" si="1748"/>
        <v>485</v>
      </c>
      <c r="O826" s="126"/>
    </row>
    <row r="827" spans="1:15" ht="31.5" outlineLevel="7" x14ac:dyDescent="0.2">
      <c r="A827" s="10" t="s">
        <v>491</v>
      </c>
      <c r="B827" s="10" t="s">
        <v>419</v>
      </c>
      <c r="C827" s="10" t="s">
        <v>498</v>
      </c>
      <c r="D827" s="10" t="s">
        <v>92</v>
      </c>
      <c r="E827" s="15" t="s">
        <v>93</v>
      </c>
      <c r="F827" s="7">
        <v>538.20000000000005</v>
      </c>
      <c r="G827" s="7"/>
      <c r="H827" s="7">
        <f t="shared" ref="H827" si="1749">SUM(F827:G827)</f>
        <v>538.20000000000005</v>
      </c>
      <c r="I827" s="7">
        <v>485</v>
      </c>
      <c r="J827" s="7"/>
      <c r="K827" s="7">
        <f t="shared" ref="K827" si="1750">SUM(I827:J827)</f>
        <v>485</v>
      </c>
      <c r="L827" s="7">
        <v>485</v>
      </c>
      <c r="M827" s="7"/>
      <c r="N827" s="7">
        <f t="shared" ref="N827" si="1751">SUM(L827:M827)</f>
        <v>485</v>
      </c>
      <c r="O827" s="126"/>
    </row>
    <row r="828" spans="1:15" ht="15.75" outlineLevel="7" x14ac:dyDescent="0.2">
      <c r="A828" s="5" t="s">
        <v>491</v>
      </c>
      <c r="B828" s="5" t="s">
        <v>570</v>
      </c>
      <c r="C828" s="10"/>
      <c r="D828" s="10"/>
      <c r="E828" s="16" t="s">
        <v>554</v>
      </c>
      <c r="F828" s="4">
        <f t="shared" ref="F828:N833" si="1752">F829</f>
        <v>780</v>
      </c>
      <c r="G828" s="4">
        <f t="shared" si="1752"/>
        <v>0</v>
      </c>
      <c r="H828" s="4">
        <f t="shared" si="1752"/>
        <v>780</v>
      </c>
      <c r="I828" s="4">
        <f t="shared" ref="I828:L828" si="1753">I829</f>
        <v>780</v>
      </c>
      <c r="J828" s="4">
        <f t="shared" si="1752"/>
        <v>0</v>
      </c>
      <c r="K828" s="4">
        <f t="shared" si="1752"/>
        <v>780</v>
      </c>
      <c r="L828" s="4">
        <f t="shared" si="1753"/>
        <v>780</v>
      </c>
      <c r="M828" s="4">
        <f t="shared" si="1752"/>
        <v>0</v>
      </c>
      <c r="N828" s="4">
        <f t="shared" si="1752"/>
        <v>780</v>
      </c>
      <c r="O828" s="126"/>
    </row>
    <row r="829" spans="1:15" ht="15.75" outlineLevel="1" x14ac:dyDescent="0.2">
      <c r="A829" s="5" t="s">
        <v>491</v>
      </c>
      <c r="B829" s="5" t="s">
        <v>319</v>
      </c>
      <c r="C829" s="5"/>
      <c r="D829" s="5"/>
      <c r="E829" s="19" t="s">
        <v>320</v>
      </c>
      <c r="F829" s="4">
        <f t="shared" si="1752"/>
        <v>780</v>
      </c>
      <c r="G829" s="4">
        <f t="shared" si="1752"/>
        <v>0</v>
      </c>
      <c r="H829" s="4">
        <f t="shared" si="1752"/>
        <v>780</v>
      </c>
      <c r="I829" s="4">
        <f t="shared" ref="I829:L833" si="1754">I830</f>
        <v>780</v>
      </c>
      <c r="J829" s="4">
        <f t="shared" si="1752"/>
        <v>0</v>
      </c>
      <c r="K829" s="4">
        <f t="shared" si="1752"/>
        <v>780</v>
      </c>
      <c r="L829" s="4">
        <f t="shared" si="1754"/>
        <v>780</v>
      </c>
      <c r="M829" s="4">
        <f t="shared" si="1752"/>
        <v>0</v>
      </c>
      <c r="N829" s="4">
        <f t="shared" si="1752"/>
        <v>780</v>
      </c>
      <c r="O829" s="126"/>
    </row>
    <row r="830" spans="1:15" ht="31.5" outlineLevel="2" x14ac:dyDescent="0.2">
      <c r="A830" s="5" t="s">
        <v>491</v>
      </c>
      <c r="B830" s="5" t="s">
        <v>319</v>
      </c>
      <c r="C830" s="5" t="s">
        <v>347</v>
      </c>
      <c r="D830" s="5"/>
      <c r="E830" s="19" t="s">
        <v>348</v>
      </c>
      <c r="F830" s="4">
        <f t="shared" si="1752"/>
        <v>780</v>
      </c>
      <c r="G830" s="4">
        <f t="shared" si="1752"/>
        <v>0</v>
      </c>
      <c r="H830" s="4">
        <f t="shared" si="1752"/>
        <v>780</v>
      </c>
      <c r="I830" s="4">
        <f t="shared" si="1754"/>
        <v>780</v>
      </c>
      <c r="J830" s="4">
        <f t="shared" si="1752"/>
        <v>0</v>
      </c>
      <c r="K830" s="4">
        <f t="shared" si="1752"/>
        <v>780</v>
      </c>
      <c r="L830" s="4">
        <f t="shared" si="1754"/>
        <v>780</v>
      </c>
      <c r="M830" s="4">
        <f t="shared" si="1752"/>
        <v>0</v>
      </c>
      <c r="N830" s="4">
        <f t="shared" si="1752"/>
        <v>780</v>
      </c>
      <c r="O830" s="126"/>
    </row>
    <row r="831" spans="1:15" ht="31.5" outlineLevel="3" x14ac:dyDescent="0.2">
      <c r="A831" s="5" t="s">
        <v>491</v>
      </c>
      <c r="B831" s="5" t="s">
        <v>319</v>
      </c>
      <c r="C831" s="5" t="s">
        <v>349</v>
      </c>
      <c r="D831" s="5"/>
      <c r="E831" s="19" t="s">
        <v>350</v>
      </c>
      <c r="F831" s="4">
        <f t="shared" si="1752"/>
        <v>780</v>
      </c>
      <c r="G831" s="4">
        <f t="shared" si="1752"/>
        <v>0</v>
      </c>
      <c r="H831" s="4">
        <f t="shared" si="1752"/>
        <v>780</v>
      </c>
      <c r="I831" s="4">
        <f t="shared" si="1754"/>
        <v>780</v>
      </c>
      <c r="J831" s="4">
        <f t="shared" si="1752"/>
        <v>0</v>
      </c>
      <c r="K831" s="4">
        <f t="shared" si="1752"/>
        <v>780</v>
      </c>
      <c r="L831" s="4">
        <f t="shared" si="1754"/>
        <v>780</v>
      </c>
      <c r="M831" s="4">
        <f t="shared" si="1752"/>
        <v>0</v>
      </c>
      <c r="N831" s="4">
        <f t="shared" si="1752"/>
        <v>780</v>
      </c>
      <c r="O831" s="126"/>
    </row>
    <row r="832" spans="1:15" ht="31.5" outlineLevel="4" x14ac:dyDescent="0.2">
      <c r="A832" s="5" t="s">
        <v>491</v>
      </c>
      <c r="B832" s="5" t="s">
        <v>319</v>
      </c>
      <c r="C832" s="5" t="s">
        <v>500</v>
      </c>
      <c r="D832" s="5"/>
      <c r="E832" s="19" t="s">
        <v>501</v>
      </c>
      <c r="F832" s="4">
        <f t="shared" si="1752"/>
        <v>780</v>
      </c>
      <c r="G832" s="4">
        <f t="shared" si="1752"/>
        <v>0</v>
      </c>
      <c r="H832" s="4">
        <f t="shared" si="1752"/>
        <v>780</v>
      </c>
      <c r="I832" s="4">
        <f t="shared" si="1754"/>
        <v>780</v>
      </c>
      <c r="J832" s="4">
        <f t="shared" si="1752"/>
        <v>0</v>
      </c>
      <c r="K832" s="4">
        <f t="shared" si="1752"/>
        <v>780</v>
      </c>
      <c r="L832" s="4">
        <f t="shared" si="1754"/>
        <v>780</v>
      </c>
      <c r="M832" s="4">
        <f t="shared" si="1752"/>
        <v>0</v>
      </c>
      <c r="N832" s="4">
        <f t="shared" si="1752"/>
        <v>780</v>
      </c>
      <c r="O832" s="126"/>
    </row>
    <row r="833" spans="1:15" ht="31.5" outlineLevel="5" x14ac:dyDescent="0.2">
      <c r="A833" s="5" t="s">
        <v>491</v>
      </c>
      <c r="B833" s="5" t="s">
        <v>319</v>
      </c>
      <c r="C833" s="5" t="s">
        <v>502</v>
      </c>
      <c r="D833" s="5"/>
      <c r="E833" s="19" t="s">
        <v>503</v>
      </c>
      <c r="F833" s="4">
        <f t="shared" si="1752"/>
        <v>780</v>
      </c>
      <c r="G833" s="4">
        <f t="shared" si="1752"/>
        <v>0</v>
      </c>
      <c r="H833" s="4">
        <f t="shared" si="1752"/>
        <v>780</v>
      </c>
      <c r="I833" s="4">
        <f t="shared" si="1754"/>
        <v>780</v>
      </c>
      <c r="J833" s="4">
        <f t="shared" si="1752"/>
        <v>0</v>
      </c>
      <c r="K833" s="4">
        <f t="shared" si="1752"/>
        <v>780</v>
      </c>
      <c r="L833" s="4">
        <f t="shared" si="1754"/>
        <v>780</v>
      </c>
      <c r="M833" s="4">
        <f t="shared" si="1752"/>
        <v>0</v>
      </c>
      <c r="N833" s="4">
        <f t="shared" si="1752"/>
        <v>780</v>
      </c>
      <c r="O833" s="126"/>
    </row>
    <row r="834" spans="1:15" ht="15.75" outlineLevel="7" x14ac:dyDescent="0.2">
      <c r="A834" s="10" t="s">
        <v>491</v>
      </c>
      <c r="B834" s="10" t="s">
        <v>319</v>
      </c>
      <c r="C834" s="10" t="s">
        <v>502</v>
      </c>
      <c r="D834" s="10" t="s">
        <v>33</v>
      </c>
      <c r="E834" s="15" t="s">
        <v>34</v>
      </c>
      <c r="F834" s="7">
        <v>780</v>
      </c>
      <c r="G834" s="7"/>
      <c r="H834" s="7">
        <f t="shared" ref="H834" si="1755">SUM(F834:G834)</f>
        <v>780</v>
      </c>
      <c r="I834" s="7">
        <v>780</v>
      </c>
      <c r="J834" s="7"/>
      <c r="K834" s="7">
        <f t="shared" ref="K834" si="1756">SUM(I834:J834)</f>
        <v>780</v>
      </c>
      <c r="L834" s="7">
        <v>780</v>
      </c>
      <c r="M834" s="7"/>
      <c r="N834" s="7">
        <f t="shared" ref="N834" si="1757">SUM(L834:M834)</f>
        <v>780</v>
      </c>
      <c r="O834" s="126"/>
    </row>
    <row r="835" spans="1:15" ht="15.75" outlineLevel="7" x14ac:dyDescent="0.2">
      <c r="A835" s="5" t="s">
        <v>491</v>
      </c>
      <c r="B835" s="5" t="s">
        <v>572</v>
      </c>
      <c r="C835" s="10"/>
      <c r="D835" s="10"/>
      <c r="E835" s="11" t="s">
        <v>555</v>
      </c>
      <c r="F835" s="4">
        <f>F836+F856+F864</f>
        <v>60219.199999999997</v>
      </c>
      <c r="G835" s="4">
        <f t="shared" ref="G835:H835" si="1758">G836+G856+G864</f>
        <v>0</v>
      </c>
      <c r="H835" s="4">
        <f t="shared" si="1758"/>
        <v>60219.199999999997</v>
      </c>
      <c r="I835" s="4">
        <f>I836+I856+I864</f>
        <v>59149.549549999996</v>
      </c>
      <c r="J835" s="4">
        <f t="shared" ref="J835" si="1759">J836+J856+J864</f>
        <v>0</v>
      </c>
      <c r="K835" s="4">
        <f t="shared" ref="K835" si="1760">K836+K856+K864</f>
        <v>59149.549549999996</v>
      </c>
      <c r="L835" s="4">
        <f>L836+L856+L864</f>
        <v>56443.299999999996</v>
      </c>
      <c r="M835" s="4">
        <f t="shared" ref="M835" si="1761">M836+M856+M864</f>
        <v>0</v>
      </c>
      <c r="N835" s="4">
        <f t="shared" ref="N835" si="1762">N836+N856+N864</f>
        <v>56443.299999999996</v>
      </c>
      <c r="O835" s="126"/>
    </row>
    <row r="836" spans="1:15" ht="15.75" outlineLevel="1" x14ac:dyDescent="0.2">
      <c r="A836" s="5" t="s">
        <v>491</v>
      </c>
      <c r="B836" s="5" t="s">
        <v>345</v>
      </c>
      <c r="C836" s="5"/>
      <c r="D836" s="5"/>
      <c r="E836" s="19" t="s">
        <v>346</v>
      </c>
      <c r="F836" s="4">
        <f>F837+F842</f>
        <v>55163.1</v>
      </c>
      <c r="G836" s="4">
        <f t="shared" ref="G836:H836" si="1763">G837+G842</f>
        <v>0</v>
      </c>
      <c r="H836" s="4">
        <f t="shared" si="1763"/>
        <v>55163.1</v>
      </c>
      <c r="I836" s="4">
        <f>I837+I842</f>
        <v>52270.2</v>
      </c>
      <c r="J836" s="4">
        <f t="shared" ref="J836" si="1764">J837+J842</f>
        <v>0</v>
      </c>
      <c r="K836" s="4">
        <f t="shared" ref="K836" si="1765">K837+K842</f>
        <v>52270.2</v>
      </c>
      <c r="L836" s="4">
        <f>L837+L842</f>
        <v>52544.6</v>
      </c>
      <c r="M836" s="4">
        <f t="shared" ref="M836" si="1766">M837+M842</f>
        <v>0</v>
      </c>
      <c r="N836" s="4">
        <f t="shared" ref="N836" si="1767">N837+N842</f>
        <v>52544.6</v>
      </c>
      <c r="O836" s="126"/>
    </row>
    <row r="837" spans="1:15" ht="47.25" outlineLevel="2" x14ac:dyDescent="0.2">
      <c r="A837" s="5" t="s">
        <v>491</v>
      </c>
      <c r="B837" s="5" t="s">
        <v>345</v>
      </c>
      <c r="C837" s="5" t="s">
        <v>76</v>
      </c>
      <c r="D837" s="5"/>
      <c r="E837" s="19" t="s">
        <v>77</v>
      </c>
      <c r="F837" s="4">
        <f>F838</f>
        <v>17</v>
      </c>
      <c r="G837" s="4">
        <f t="shared" ref="G837:H840" si="1768">G838</f>
        <v>0</v>
      </c>
      <c r="H837" s="4">
        <f t="shared" si="1768"/>
        <v>17</v>
      </c>
      <c r="I837" s="4">
        <f t="shared" ref="I837:L838" si="1769">I838</f>
        <v>0</v>
      </c>
      <c r="J837" s="4">
        <f t="shared" ref="J837:J840" si="1770">J838</f>
        <v>0</v>
      </c>
      <c r="K837" s="4"/>
      <c r="L837" s="4">
        <f t="shared" si="1769"/>
        <v>0</v>
      </c>
      <c r="M837" s="4">
        <f t="shared" ref="M837:M840" si="1771">M838</f>
        <v>0</v>
      </c>
      <c r="N837" s="4"/>
      <c r="O837" s="126"/>
    </row>
    <row r="838" spans="1:15" ht="31.5" outlineLevel="3" x14ac:dyDescent="0.2">
      <c r="A838" s="5" t="s">
        <v>491</v>
      </c>
      <c r="B838" s="5" t="s">
        <v>345</v>
      </c>
      <c r="C838" s="5" t="s">
        <v>78</v>
      </c>
      <c r="D838" s="5"/>
      <c r="E838" s="19" t="s">
        <v>79</v>
      </c>
      <c r="F838" s="4">
        <f>F839</f>
        <v>17</v>
      </c>
      <c r="G838" s="4">
        <f t="shared" si="1768"/>
        <v>0</v>
      </c>
      <c r="H838" s="4">
        <f t="shared" si="1768"/>
        <v>17</v>
      </c>
      <c r="I838" s="4">
        <f t="shared" si="1769"/>
        <v>0</v>
      </c>
      <c r="J838" s="4">
        <f t="shared" si="1770"/>
        <v>0</v>
      </c>
      <c r="K838" s="4"/>
      <c r="L838" s="4">
        <f t="shared" si="1769"/>
        <v>0</v>
      </c>
      <c r="M838" s="4">
        <f t="shared" si="1771"/>
        <v>0</v>
      </c>
      <c r="N838" s="4"/>
      <c r="O838" s="126"/>
    </row>
    <row r="839" spans="1:15" ht="31.5" outlineLevel="4" x14ac:dyDescent="0.2">
      <c r="A839" s="5" t="s">
        <v>491</v>
      </c>
      <c r="B839" s="5" t="s">
        <v>345</v>
      </c>
      <c r="C839" s="5" t="s">
        <v>481</v>
      </c>
      <c r="D839" s="5"/>
      <c r="E839" s="19" t="s">
        <v>482</v>
      </c>
      <c r="F839" s="4">
        <f>F840</f>
        <v>17</v>
      </c>
      <c r="G839" s="4">
        <f t="shared" si="1768"/>
        <v>0</v>
      </c>
      <c r="H839" s="4">
        <f t="shared" si="1768"/>
        <v>17</v>
      </c>
      <c r="I839" s="4">
        <f t="shared" ref="I839:L840" si="1772">I840</f>
        <v>0</v>
      </c>
      <c r="J839" s="4">
        <f t="shared" si="1770"/>
        <v>0</v>
      </c>
      <c r="K839" s="4"/>
      <c r="L839" s="4">
        <f t="shared" si="1772"/>
        <v>0</v>
      </c>
      <c r="M839" s="4">
        <f t="shared" si="1771"/>
        <v>0</v>
      </c>
      <c r="N839" s="4"/>
      <c r="O839" s="126"/>
    </row>
    <row r="840" spans="1:15" ht="15.75" outlineLevel="5" x14ac:dyDescent="0.2">
      <c r="A840" s="5" t="s">
        <v>491</v>
      </c>
      <c r="B840" s="5" t="s">
        <v>345</v>
      </c>
      <c r="C840" s="5" t="s">
        <v>483</v>
      </c>
      <c r="D840" s="5"/>
      <c r="E840" s="19" t="s">
        <v>484</v>
      </c>
      <c r="F840" s="4">
        <f>F841</f>
        <v>17</v>
      </c>
      <c r="G840" s="4">
        <f t="shared" si="1768"/>
        <v>0</v>
      </c>
      <c r="H840" s="4">
        <f t="shared" si="1768"/>
        <v>17</v>
      </c>
      <c r="I840" s="4">
        <f t="shared" si="1772"/>
        <v>0</v>
      </c>
      <c r="J840" s="4">
        <f t="shared" si="1770"/>
        <v>0</v>
      </c>
      <c r="K840" s="4"/>
      <c r="L840" s="4">
        <f t="shared" si="1772"/>
        <v>0</v>
      </c>
      <c r="M840" s="4">
        <f t="shared" si="1771"/>
        <v>0</v>
      </c>
      <c r="N840" s="4"/>
      <c r="O840" s="126"/>
    </row>
    <row r="841" spans="1:15" ht="31.5" outlineLevel="7" x14ac:dyDescent="0.2">
      <c r="A841" s="10" t="s">
        <v>491</v>
      </c>
      <c r="B841" s="10" t="s">
        <v>345</v>
      </c>
      <c r="C841" s="10" t="s">
        <v>483</v>
      </c>
      <c r="D841" s="10" t="s">
        <v>11</v>
      </c>
      <c r="E841" s="15" t="s">
        <v>12</v>
      </c>
      <c r="F841" s="7">
        <v>17</v>
      </c>
      <c r="G841" s="7"/>
      <c r="H841" s="7">
        <f t="shared" ref="H841" si="1773">SUM(F841:G841)</f>
        <v>17</v>
      </c>
      <c r="I841" s="7"/>
      <c r="J841" s="7"/>
      <c r="K841" s="7"/>
      <c r="L841" s="7"/>
      <c r="M841" s="7"/>
      <c r="N841" s="7"/>
      <c r="O841" s="126"/>
    </row>
    <row r="842" spans="1:15" ht="31.5" outlineLevel="2" x14ac:dyDescent="0.2">
      <c r="A842" s="5" t="s">
        <v>491</v>
      </c>
      <c r="B842" s="5" t="s">
        <v>345</v>
      </c>
      <c r="C842" s="5" t="s">
        <v>347</v>
      </c>
      <c r="D842" s="5"/>
      <c r="E842" s="19" t="s">
        <v>348</v>
      </c>
      <c r="F842" s="4">
        <f>F843+F852</f>
        <v>55146.1</v>
      </c>
      <c r="G842" s="4">
        <f t="shared" ref="G842:H842" si="1774">G843+G852</f>
        <v>0</v>
      </c>
      <c r="H842" s="4">
        <f t="shared" si="1774"/>
        <v>55146.1</v>
      </c>
      <c r="I842" s="4">
        <f>I843+I852</f>
        <v>52270.2</v>
      </c>
      <c r="J842" s="4">
        <f t="shared" ref="J842" si="1775">J843+J852</f>
        <v>0</v>
      </c>
      <c r="K842" s="4">
        <f t="shared" ref="K842" si="1776">K843+K852</f>
        <v>52270.2</v>
      </c>
      <c r="L842" s="4">
        <f>L843+L852</f>
        <v>52544.6</v>
      </c>
      <c r="M842" s="4">
        <f t="shared" ref="M842" si="1777">M843+M852</f>
        <v>0</v>
      </c>
      <c r="N842" s="4">
        <f t="shared" ref="N842" si="1778">N843+N852</f>
        <v>52544.6</v>
      </c>
      <c r="O842" s="126"/>
    </row>
    <row r="843" spans="1:15" ht="31.5" outlineLevel="3" x14ac:dyDescent="0.2">
      <c r="A843" s="5" t="s">
        <v>491</v>
      </c>
      <c r="B843" s="5" t="s">
        <v>345</v>
      </c>
      <c r="C843" s="5" t="s">
        <v>349</v>
      </c>
      <c r="D843" s="5"/>
      <c r="E843" s="19" t="s">
        <v>350</v>
      </c>
      <c r="F843" s="4">
        <f>F844+F847</f>
        <v>3024.6</v>
      </c>
      <c r="G843" s="4">
        <f t="shared" ref="G843:H843" si="1779">G844+G847</f>
        <v>0</v>
      </c>
      <c r="H843" s="4">
        <f t="shared" si="1779"/>
        <v>3024.6</v>
      </c>
      <c r="I843" s="4">
        <f t="shared" ref="I843:L843" si="1780">I844+I847</f>
        <v>2750.2</v>
      </c>
      <c r="J843" s="4">
        <f t="shared" ref="J843" si="1781">J844+J847</f>
        <v>0</v>
      </c>
      <c r="K843" s="4">
        <f t="shared" ref="K843" si="1782">K844+K847</f>
        <v>2750.2</v>
      </c>
      <c r="L843" s="4">
        <f t="shared" si="1780"/>
        <v>3024.6</v>
      </c>
      <c r="M843" s="4">
        <f t="shared" ref="M843" si="1783">M844+M847</f>
        <v>0</v>
      </c>
      <c r="N843" s="4">
        <f t="shared" ref="N843" si="1784">N844+N847</f>
        <v>3024.6</v>
      </c>
      <c r="O843" s="126"/>
    </row>
    <row r="844" spans="1:15" ht="31.5" outlineLevel="4" x14ac:dyDescent="0.2">
      <c r="A844" s="5" t="s">
        <v>491</v>
      </c>
      <c r="B844" s="5" t="s">
        <v>345</v>
      </c>
      <c r="C844" s="5" t="s">
        <v>351</v>
      </c>
      <c r="D844" s="5"/>
      <c r="E844" s="19" t="s">
        <v>352</v>
      </c>
      <c r="F844" s="4">
        <f>F845</f>
        <v>100</v>
      </c>
      <c r="G844" s="4">
        <f t="shared" ref="G844:H845" si="1785">G845</f>
        <v>0</v>
      </c>
      <c r="H844" s="4">
        <f t="shared" si="1785"/>
        <v>100</v>
      </c>
      <c r="I844" s="4">
        <f t="shared" ref="I844:L844" si="1786">I845</f>
        <v>100</v>
      </c>
      <c r="J844" s="4">
        <f t="shared" ref="J844:J845" si="1787">J845</f>
        <v>0</v>
      </c>
      <c r="K844" s="4">
        <f t="shared" ref="K844:K845" si="1788">K845</f>
        <v>100</v>
      </c>
      <c r="L844" s="4">
        <f t="shared" si="1786"/>
        <v>100</v>
      </c>
      <c r="M844" s="4">
        <f t="shared" ref="M844:M845" si="1789">M845</f>
        <v>0</v>
      </c>
      <c r="N844" s="4">
        <f t="shared" ref="N844:N845" si="1790">N845</f>
        <v>100</v>
      </c>
      <c r="O844" s="126"/>
    </row>
    <row r="845" spans="1:15" ht="31.5" outlineLevel="5" x14ac:dyDescent="0.2">
      <c r="A845" s="5" t="s">
        <v>491</v>
      </c>
      <c r="B845" s="5" t="s">
        <v>345</v>
      </c>
      <c r="C845" s="5" t="s">
        <v>504</v>
      </c>
      <c r="D845" s="5"/>
      <c r="E845" s="19" t="s">
        <v>505</v>
      </c>
      <c r="F845" s="4">
        <f>F846</f>
        <v>100</v>
      </c>
      <c r="G845" s="4">
        <f t="shared" si="1785"/>
        <v>0</v>
      </c>
      <c r="H845" s="4">
        <f t="shared" si="1785"/>
        <v>100</v>
      </c>
      <c r="I845" s="4">
        <f t="shared" ref="I845:L845" si="1791">I846</f>
        <v>100</v>
      </c>
      <c r="J845" s="4">
        <f t="shared" si="1787"/>
        <v>0</v>
      </c>
      <c r="K845" s="4">
        <f t="shared" si="1788"/>
        <v>100</v>
      </c>
      <c r="L845" s="4">
        <f t="shared" si="1791"/>
        <v>100</v>
      </c>
      <c r="M845" s="4">
        <f t="shared" si="1789"/>
        <v>0</v>
      </c>
      <c r="N845" s="4">
        <f t="shared" si="1790"/>
        <v>100</v>
      </c>
      <c r="O845" s="126"/>
    </row>
    <row r="846" spans="1:15" ht="31.5" outlineLevel="7" x14ac:dyDescent="0.2">
      <c r="A846" s="10" t="s">
        <v>491</v>
      </c>
      <c r="B846" s="10" t="s">
        <v>345</v>
      </c>
      <c r="C846" s="10" t="s">
        <v>504</v>
      </c>
      <c r="D846" s="10" t="s">
        <v>11</v>
      </c>
      <c r="E846" s="15" t="s">
        <v>12</v>
      </c>
      <c r="F846" s="7">
        <v>100</v>
      </c>
      <c r="G846" s="7"/>
      <c r="H846" s="7">
        <f t="shared" ref="H846" si="1792">SUM(F846:G846)</f>
        <v>100</v>
      </c>
      <c r="I846" s="7">
        <v>100</v>
      </c>
      <c r="J846" s="7"/>
      <c r="K846" s="7">
        <f t="shared" ref="K846" si="1793">SUM(I846:J846)</f>
        <v>100</v>
      </c>
      <c r="L846" s="7">
        <v>100</v>
      </c>
      <c r="M846" s="7"/>
      <c r="N846" s="7">
        <f t="shared" ref="N846" si="1794">SUM(L846:M846)</f>
        <v>100</v>
      </c>
      <c r="O846" s="126"/>
    </row>
    <row r="847" spans="1:15" ht="31.5" outlineLevel="4" x14ac:dyDescent="0.2">
      <c r="A847" s="5" t="s">
        <v>491</v>
      </c>
      <c r="B847" s="5" t="s">
        <v>345</v>
      </c>
      <c r="C847" s="5" t="s">
        <v>500</v>
      </c>
      <c r="D847" s="5"/>
      <c r="E847" s="19" t="s">
        <v>501</v>
      </c>
      <c r="F847" s="4">
        <f>F848</f>
        <v>2924.6</v>
      </c>
      <c r="G847" s="4">
        <f t="shared" ref="G847:H847" si="1795">G848</f>
        <v>0</v>
      </c>
      <c r="H847" s="4">
        <f t="shared" si="1795"/>
        <v>2924.6</v>
      </c>
      <c r="I847" s="4">
        <f t="shared" ref="I847:L847" si="1796">I848</f>
        <v>2650.2</v>
      </c>
      <c r="J847" s="4">
        <f t="shared" ref="J847" si="1797">J848</f>
        <v>0</v>
      </c>
      <c r="K847" s="4">
        <f t="shared" ref="K847" si="1798">K848</f>
        <v>2650.2</v>
      </c>
      <c r="L847" s="4">
        <f t="shared" si="1796"/>
        <v>2924.6</v>
      </c>
      <c r="M847" s="4">
        <f t="shared" ref="M847" si="1799">M848</f>
        <v>0</v>
      </c>
      <c r="N847" s="4">
        <f t="shared" ref="N847" si="1800">N848</f>
        <v>2924.6</v>
      </c>
      <c r="O847" s="126"/>
    </row>
    <row r="848" spans="1:15" ht="15.75" outlineLevel="5" x14ac:dyDescent="0.2">
      <c r="A848" s="5" t="s">
        <v>491</v>
      </c>
      <c r="B848" s="5" t="s">
        <v>345</v>
      </c>
      <c r="C848" s="5" t="s">
        <v>506</v>
      </c>
      <c r="D848" s="5"/>
      <c r="E848" s="19" t="s">
        <v>507</v>
      </c>
      <c r="F848" s="4">
        <f>F849+F850+F851</f>
        <v>2924.6</v>
      </c>
      <c r="G848" s="4">
        <f t="shared" ref="G848:H848" si="1801">G849+G850+G851</f>
        <v>0</v>
      </c>
      <c r="H848" s="4">
        <f t="shared" si="1801"/>
        <v>2924.6</v>
      </c>
      <c r="I848" s="4">
        <f t="shared" ref="I848:L848" si="1802">I849+I850+I851</f>
        <v>2650.2</v>
      </c>
      <c r="J848" s="4">
        <f t="shared" ref="J848" si="1803">J849+J850+J851</f>
        <v>0</v>
      </c>
      <c r="K848" s="4">
        <f t="shared" ref="K848" si="1804">K849+K850+K851</f>
        <v>2650.2</v>
      </c>
      <c r="L848" s="4">
        <f t="shared" si="1802"/>
        <v>2924.6</v>
      </c>
      <c r="M848" s="4">
        <f t="shared" ref="M848" si="1805">M849+M850+M851</f>
        <v>0</v>
      </c>
      <c r="N848" s="4">
        <f t="shared" ref="N848" si="1806">N849+N850+N851</f>
        <v>2924.6</v>
      </c>
      <c r="O848" s="126"/>
    </row>
    <row r="849" spans="1:15" ht="31.5" outlineLevel="7" x14ac:dyDescent="0.2">
      <c r="A849" s="10" t="s">
        <v>491</v>
      </c>
      <c r="B849" s="10" t="s">
        <v>345</v>
      </c>
      <c r="C849" s="10" t="s">
        <v>506</v>
      </c>
      <c r="D849" s="10" t="s">
        <v>11</v>
      </c>
      <c r="E849" s="15" t="s">
        <v>12</v>
      </c>
      <c r="F849" s="7">
        <v>547.9</v>
      </c>
      <c r="G849" s="7"/>
      <c r="H849" s="7">
        <f t="shared" ref="H849:H851" si="1807">SUM(F849:G849)</f>
        <v>547.9</v>
      </c>
      <c r="I849" s="7">
        <v>490</v>
      </c>
      <c r="J849" s="7"/>
      <c r="K849" s="7">
        <f t="shared" ref="K849:K851" si="1808">SUM(I849:J849)</f>
        <v>490</v>
      </c>
      <c r="L849" s="7">
        <v>547.9</v>
      </c>
      <c r="M849" s="7"/>
      <c r="N849" s="7">
        <f t="shared" ref="N849:N851" si="1809">SUM(L849:M849)</f>
        <v>547.9</v>
      </c>
      <c r="O849" s="126"/>
    </row>
    <row r="850" spans="1:15" ht="15.75" outlineLevel="7" x14ac:dyDescent="0.2">
      <c r="A850" s="10" t="s">
        <v>491</v>
      </c>
      <c r="B850" s="10" t="s">
        <v>345</v>
      </c>
      <c r="C850" s="10" t="s">
        <v>506</v>
      </c>
      <c r="D850" s="10" t="s">
        <v>33</v>
      </c>
      <c r="E850" s="15" t="s">
        <v>34</v>
      </c>
      <c r="F850" s="7">
        <v>180.2</v>
      </c>
      <c r="G850" s="7"/>
      <c r="H850" s="7">
        <f t="shared" si="1807"/>
        <v>180.2</v>
      </c>
      <c r="I850" s="7">
        <v>180.2</v>
      </c>
      <c r="J850" s="7"/>
      <c r="K850" s="7">
        <f t="shared" si="1808"/>
        <v>180.2</v>
      </c>
      <c r="L850" s="7">
        <v>180.2</v>
      </c>
      <c r="M850" s="7"/>
      <c r="N850" s="7">
        <f t="shared" si="1809"/>
        <v>180.2</v>
      </c>
      <c r="O850" s="126"/>
    </row>
    <row r="851" spans="1:15" ht="31.5" outlineLevel="7" x14ac:dyDescent="0.2">
      <c r="A851" s="10" t="s">
        <v>491</v>
      </c>
      <c r="B851" s="10" t="s">
        <v>345</v>
      </c>
      <c r="C851" s="10" t="s">
        <v>506</v>
      </c>
      <c r="D851" s="10" t="s">
        <v>92</v>
      </c>
      <c r="E851" s="15" t="s">
        <v>93</v>
      </c>
      <c r="F851" s="7">
        <v>2196.5</v>
      </c>
      <c r="G851" s="7"/>
      <c r="H851" s="7">
        <f t="shared" si="1807"/>
        <v>2196.5</v>
      </c>
      <c r="I851" s="7">
        <v>1980</v>
      </c>
      <c r="J851" s="7"/>
      <c r="K851" s="7">
        <f t="shared" si="1808"/>
        <v>1980</v>
      </c>
      <c r="L851" s="7">
        <v>2196.5</v>
      </c>
      <c r="M851" s="7"/>
      <c r="N851" s="7">
        <f t="shared" si="1809"/>
        <v>2196.5</v>
      </c>
      <c r="O851" s="126"/>
    </row>
    <row r="852" spans="1:15" ht="31.5" outlineLevel="3" x14ac:dyDescent="0.2">
      <c r="A852" s="5" t="s">
        <v>491</v>
      </c>
      <c r="B852" s="5" t="s">
        <v>345</v>
      </c>
      <c r="C852" s="5" t="s">
        <v>493</v>
      </c>
      <c r="D852" s="5"/>
      <c r="E852" s="19" t="s">
        <v>494</v>
      </c>
      <c r="F852" s="4">
        <f>F853</f>
        <v>52121.5</v>
      </c>
      <c r="G852" s="4">
        <f t="shared" ref="G852:H854" si="1810">G853</f>
        <v>0</v>
      </c>
      <c r="H852" s="4">
        <f t="shared" si="1810"/>
        <v>52121.5</v>
      </c>
      <c r="I852" s="4">
        <f t="shared" ref="I852:L854" si="1811">I853</f>
        <v>49520</v>
      </c>
      <c r="J852" s="4">
        <f t="shared" ref="J852:J854" si="1812">J853</f>
        <v>0</v>
      </c>
      <c r="K852" s="4">
        <f t="shared" ref="K852:K854" si="1813">K853</f>
        <v>49520</v>
      </c>
      <c r="L852" s="4">
        <f t="shared" si="1811"/>
        <v>49520</v>
      </c>
      <c r="M852" s="4">
        <f t="shared" ref="M852:M854" si="1814">M853</f>
        <v>0</v>
      </c>
      <c r="N852" s="4">
        <f t="shared" ref="N852:N854" si="1815">N853</f>
        <v>49520</v>
      </c>
      <c r="O852" s="126"/>
    </row>
    <row r="853" spans="1:15" ht="31.5" outlineLevel="4" x14ac:dyDescent="0.2">
      <c r="A853" s="5" t="s">
        <v>491</v>
      </c>
      <c r="B853" s="5" t="s">
        <v>345</v>
      </c>
      <c r="C853" s="5" t="s">
        <v>495</v>
      </c>
      <c r="D853" s="5"/>
      <c r="E853" s="19" t="s">
        <v>57</v>
      </c>
      <c r="F853" s="4">
        <f>F854</f>
        <v>52121.5</v>
      </c>
      <c r="G853" s="4">
        <f t="shared" si="1810"/>
        <v>0</v>
      </c>
      <c r="H853" s="4">
        <f t="shared" si="1810"/>
        <v>52121.5</v>
      </c>
      <c r="I853" s="4">
        <f t="shared" si="1811"/>
        <v>49520</v>
      </c>
      <c r="J853" s="4">
        <f t="shared" si="1812"/>
        <v>0</v>
      </c>
      <c r="K853" s="4">
        <f t="shared" si="1813"/>
        <v>49520</v>
      </c>
      <c r="L853" s="4">
        <f t="shared" si="1811"/>
        <v>49520</v>
      </c>
      <c r="M853" s="4">
        <f t="shared" si="1814"/>
        <v>0</v>
      </c>
      <c r="N853" s="4">
        <f t="shared" si="1815"/>
        <v>49520</v>
      </c>
      <c r="O853" s="126"/>
    </row>
    <row r="854" spans="1:15" ht="31.5" outlineLevel="5" x14ac:dyDescent="0.2">
      <c r="A854" s="5" t="s">
        <v>491</v>
      </c>
      <c r="B854" s="5" t="s">
        <v>345</v>
      </c>
      <c r="C854" s="5" t="s">
        <v>497</v>
      </c>
      <c r="D854" s="5"/>
      <c r="E854" s="19" t="s">
        <v>558</v>
      </c>
      <c r="F854" s="4">
        <f>F855</f>
        <v>52121.5</v>
      </c>
      <c r="G854" s="4">
        <f t="shared" si="1810"/>
        <v>0</v>
      </c>
      <c r="H854" s="4">
        <f t="shared" si="1810"/>
        <v>52121.5</v>
      </c>
      <c r="I854" s="4">
        <f t="shared" si="1811"/>
        <v>49520</v>
      </c>
      <c r="J854" s="4">
        <f t="shared" si="1812"/>
        <v>0</v>
      </c>
      <c r="K854" s="4">
        <f t="shared" si="1813"/>
        <v>49520</v>
      </c>
      <c r="L854" s="4">
        <f t="shared" si="1811"/>
        <v>49520</v>
      </c>
      <c r="M854" s="4">
        <f t="shared" si="1814"/>
        <v>0</v>
      </c>
      <c r="N854" s="4">
        <f t="shared" si="1815"/>
        <v>49520</v>
      </c>
      <c r="O854" s="126"/>
    </row>
    <row r="855" spans="1:15" ht="31.5" outlineLevel="7" x14ac:dyDescent="0.2">
      <c r="A855" s="10" t="s">
        <v>491</v>
      </c>
      <c r="B855" s="10" t="s">
        <v>345</v>
      </c>
      <c r="C855" s="10" t="s">
        <v>497</v>
      </c>
      <c r="D855" s="10" t="s">
        <v>92</v>
      </c>
      <c r="E855" s="15" t="s">
        <v>93</v>
      </c>
      <c r="F855" s="7">
        <v>52121.5</v>
      </c>
      <c r="G855" s="7"/>
      <c r="H855" s="7">
        <f t="shared" ref="H855" si="1816">SUM(F855:G855)</f>
        <v>52121.5</v>
      </c>
      <c r="I855" s="7">
        <v>49520</v>
      </c>
      <c r="J855" s="7"/>
      <c r="K855" s="7">
        <f t="shared" ref="K855" si="1817">SUM(I855:J855)</f>
        <v>49520</v>
      </c>
      <c r="L855" s="7">
        <v>49520</v>
      </c>
      <c r="M855" s="7"/>
      <c r="N855" s="7">
        <f t="shared" ref="N855" si="1818">SUM(L855:M855)</f>
        <v>49520</v>
      </c>
      <c r="O855" s="126"/>
    </row>
    <row r="856" spans="1:15" ht="15.75" outlineLevel="1" x14ac:dyDescent="0.2">
      <c r="A856" s="5" t="s">
        <v>491</v>
      </c>
      <c r="B856" s="5" t="s">
        <v>509</v>
      </c>
      <c r="C856" s="5"/>
      <c r="D856" s="5"/>
      <c r="E856" s="19" t="s">
        <v>510</v>
      </c>
      <c r="F856" s="4">
        <f>F857</f>
        <v>0</v>
      </c>
      <c r="G856" s="4">
        <f t="shared" ref="G856:G858" si="1819">G857</f>
        <v>0</v>
      </c>
      <c r="H856" s="4"/>
      <c r="I856" s="4">
        <f t="shared" ref="I856:L862" si="1820">I857</f>
        <v>2748.9495500000003</v>
      </c>
      <c r="J856" s="4">
        <f t="shared" ref="J856:J858" si="1821">J857</f>
        <v>0</v>
      </c>
      <c r="K856" s="4">
        <f t="shared" ref="K856:K858" si="1822">K857</f>
        <v>2748.9495500000003</v>
      </c>
      <c r="L856" s="4">
        <f t="shared" si="1820"/>
        <v>0</v>
      </c>
      <c r="M856" s="4">
        <f t="shared" ref="M856:M858" si="1823">M857</f>
        <v>0</v>
      </c>
      <c r="N856" s="4"/>
      <c r="O856" s="126"/>
    </row>
    <row r="857" spans="1:15" ht="31.5" outlineLevel="2" x14ac:dyDescent="0.2">
      <c r="A857" s="5" t="s">
        <v>491</v>
      </c>
      <c r="B857" s="5" t="s">
        <v>509</v>
      </c>
      <c r="C857" s="5" t="s">
        <v>347</v>
      </c>
      <c r="D857" s="5"/>
      <c r="E857" s="19" t="s">
        <v>348</v>
      </c>
      <c r="F857" s="4">
        <f>F858</f>
        <v>0</v>
      </c>
      <c r="G857" s="4">
        <f t="shared" si="1819"/>
        <v>0</v>
      </c>
      <c r="H857" s="4"/>
      <c r="I857" s="4">
        <f t="shared" si="1820"/>
        <v>2748.9495500000003</v>
      </c>
      <c r="J857" s="4">
        <f t="shared" si="1821"/>
        <v>0</v>
      </c>
      <c r="K857" s="4">
        <f t="shared" si="1822"/>
        <v>2748.9495500000003</v>
      </c>
      <c r="L857" s="4">
        <f t="shared" si="1820"/>
        <v>0</v>
      </c>
      <c r="M857" s="4">
        <f t="shared" si="1823"/>
        <v>0</v>
      </c>
      <c r="N857" s="4"/>
      <c r="O857" s="126"/>
    </row>
    <row r="858" spans="1:15" ht="31.5" outlineLevel="3" x14ac:dyDescent="0.2">
      <c r="A858" s="5" t="s">
        <v>491</v>
      </c>
      <c r="B858" s="5" t="s">
        <v>509</v>
      </c>
      <c r="C858" s="5" t="s">
        <v>349</v>
      </c>
      <c r="D858" s="5"/>
      <c r="E858" s="19" t="s">
        <v>350</v>
      </c>
      <c r="F858" s="4">
        <f>F859</f>
        <v>0</v>
      </c>
      <c r="G858" s="4">
        <f t="shared" si="1819"/>
        <v>0</v>
      </c>
      <c r="H858" s="4"/>
      <c r="I858" s="4">
        <f t="shared" si="1820"/>
        <v>2748.9495500000003</v>
      </c>
      <c r="J858" s="4">
        <f t="shared" si="1821"/>
        <v>0</v>
      </c>
      <c r="K858" s="4">
        <f t="shared" si="1822"/>
        <v>2748.9495500000003</v>
      </c>
      <c r="L858" s="4">
        <f t="shared" si="1820"/>
        <v>0</v>
      </c>
      <c r="M858" s="4">
        <f t="shared" si="1823"/>
        <v>0</v>
      </c>
      <c r="N858" s="4"/>
      <c r="O858" s="126"/>
    </row>
    <row r="859" spans="1:15" ht="31.5" outlineLevel="4" x14ac:dyDescent="0.2">
      <c r="A859" s="5" t="s">
        <v>491</v>
      </c>
      <c r="B859" s="5" t="s">
        <v>509</v>
      </c>
      <c r="C859" s="5" t="s">
        <v>508</v>
      </c>
      <c r="D859" s="5"/>
      <c r="E859" s="19" t="s">
        <v>610</v>
      </c>
      <c r="F859" s="4">
        <f>F862+F860</f>
        <v>0</v>
      </c>
      <c r="G859" s="4">
        <f t="shared" ref="G859" si="1824">G862+G860</f>
        <v>0</v>
      </c>
      <c r="H859" s="4"/>
      <c r="I859" s="4">
        <f t="shared" ref="I859:L859" si="1825">I862+I860</f>
        <v>2748.9495500000003</v>
      </c>
      <c r="J859" s="4">
        <f t="shared" ref="J859" si="1826">J862+J860</f>
        <v>0</v>
      </c>
      <c r="K859" s="4">
        <f t="shared" ref="K859" si="1827">K862+K860</f>
        <v>2748.9495500000003</v>
      </c>
      <c r="L859" s="4">
        <f t="shared" si="1825"/>
        <v>0</v>
      </c>
      <c r="M859" s="4">
        <f t="shared" ref="M859" si="1828">M862+M860</f>
        <v>0</v>
      </c>
      <c r="N859" s="4"/>
      <c r="O859" s="126"/>
    </row>
    <row r="860" spans="1:15" s="162" customFormat="1" ht="63" outlineLevel="5" x14ac:dyDescent="0.2">
      <c r="A860" s="5" t="s">
        <v>491</v>
      </c>
      <c r="B860" s="5" t="s">
        <v>509</v>
      </c>
      <c r="C860" s="5" t="s">
        <v>511</v>
      </c>
      <c r="D860" s="5"/>
      <c r="E860" s="19" t="s">
        <v>700</v>
      </c>
      <c r="F860" s="4">
        <f>F861</f>
        <v>0</v>
      </c>
      <c r="G860" s="4">
        <f t="shared" ref="G860" si="1829">G861</f>
        <v>0</v>
      </c>
      <c r="H860" s="4"/>
      <c r="I860" s="4">
        <f t="shared" si="1820"/>
        <v>137.44704999999999</v>
      </c>
      <c r="J860" s="4">
        <f t="shared" ref="J860" si="1830">J861</f>
        <v>0</v>
      </c>
      <c r="K860" s="4">
        <f t="shared" ref="K860" si="1831">K861</f>
        <v>137.44704999999999</v>
      </c>
      <c r="L860" s="4">
        <f t="shared" si="1820"/>
        <v>0</v>
      </c>
      <c r="M860" s="4">
        <f t="shared" ref="M860" si="1832">M861</f>
        <v>0</v>
      </c>
      <c r="N860" s="4"/>
      <c r="O860" s="126"/>
    </row>
    <row r="861" spans="1:15" s="162" customFormat="1" ht="31.5" outlineLevel="7" x14ac:dyDescent="0.2">
      <c r="A861" s="10" t="s">
        <v>491</v>
      </c>
      <c r="B861" s="10" t="s">
        <v>509</v>
      </c>
      <c r="C861" s="10" t="s">
        <v>511</v>
      </c>
      <c r="D861" s="10" t="s">
        <v>92</v>
      </c>
      <c r="E861" s="15" t="s">
        <v>93</v>
      </c>
      <c r="F861" s="7"/>
      <c r="G861" s="7"/>
      <c r="H861" s="7"/>
      <c r="I861" s="102">
        <v>137.44704999999999</v>
      </c>
      <c r="J861" s="7"/>
      <c r="K861" s="7">
        <f t="shared" ref="K861" si="1833">SUM(I861:J861)</f>
        <v>137.44704999999999</v>
      </c>
      <c r="L861" s="7"/>
      <c r="M861" s="7"/>
      <c r="N861" s="7"/>
      <c r="O861" s="126"/>
    </row>
    <row r="862" spans="1:15" s="160" customFormat="1" ht="63" outlineLevel="5" x14ac:dyDescent="0.2">
      <c r="A862" s="5" t="s">
        <v>491</v>
      </c>
      <c r="B862" s="5" t="s">
        <v>509</v>
      </c>
      <c r="C862" s="5" t="s">
        <v>511</v>
      </c>
      <c r="D862" s="5"/>
      <c r="E862" s="19" t="s">
        <v>805</v>
      </c>
      <c r="F862" s="4">
        <f>F863</f>
        <v>0</v>
      </c>
      <c r="G862" s="4">
        <f t="shared" ref="G862" si="1834">G863</f>
        <v>0</v>
      </c>
      <c r="H862" s="4"/>
      <c r="I862" s="4">
        <f t="shared" si="1820"/>
        <v>2611.5025000000001</v>
      </c>
      <c r="J862" s="4">
        <f t="shared" ref="J862" si="1835">J863</f>
        <v>0</v>
      </c>
      <c r="K862" s="4">
        <f t="shared" ref="K862" si="1836">K863</f>
        <v>2611.5025000000001</v>
      </c>
      <c r="L862" s="4">
        <f t="shared" si="1820"/>
        <v>0</v>
      </c>
      <c r="M862" s="4">
        <f t="shared" ref="M862" si="1837">M863</f>
        <v>0</v>
      </c>
      <c r="N862" s="4"/>
      <c r="O862" s="126"/>
    </row>
    <row r="863" spans="1:15" s="160" customFormat="1" ht="31.5" outlineLevel="7" x14ac:dyDescent="0.2">
      <c r="A863" s="10" t="s">
        <v>491</v>
      </c>
      <c r="B863" s="10" t="s">
        <v>509</v>
      </c>
      <c r="C863" s="10" t="s">
        <v>511</v>
      </c>
      <c r="D863" s="10" t="s">
        <v>92</v>
      </c>
      <c r="E863" s="15" t="s">
        <v>93</v>
      </c>
      <c r="F863" s="7"/>
      <c r="G863" s="7"/>
      <c r="H863" s="7"/>
      <c r="I863" s="7">
        <v>2611.5025000000001</v>
      </c>
      <c r="J863" s="7"/>
      <c r="K863" s="7">
        <f t="shared" ref="K863" si="1838">SUM(I863:J863)</f>
        <v>2611.5025000000001</v>
      </c>
      <c r="L863" s="7"/>
      <c r="M863" s="7"/>
      <c r="N863" s="7"/>
      <c r="O863" s="126"/>
    </row>
    <row r="864" spans="1:15" ht="15.75" outlineLevel="1" x14ac:dyDescent="0.2">
      <c r="A864" s="5" t="s">
        <v>491</v>
      </c>
      <c r="B864" s="5" t="s">
        <v>512</v>
      </c>
      <c r="C864" s="5"/>
      <c r="D864" s="5"/>
      <c r="E864" s="19" t="s">
        <v>513</v>
      </c>
      <c r="F864" s="4">
        <f>F865</f>
        <v>5056.1000000000004</v>
      </c>
      <c r="G864" s="4">
        <f t="shared" ref="G864:H867" si="1839">G865</f>
        <v>0</v>
      </c>
      <c r="H864" s="4">
        <f t="shared" si="1839"/>
        <v>5056.1000000000004</v>
      </c>
      <c r="I864" s="4">
        <f t="shared" ref="I864:L867" si="1840">I865</f>
        <v>4130.3999999999996</v>
      </c>
      <c r="J864" s="4">
        <f t="shared" ref="J864:J867" si="1841">J865</f>
        <v>0</v>
      </c>
      <c r="K864" s="4">
        <f t="shared" ref="K864:K867" si="1842">K865</f>
        <v>4130.3999999999996</v>
      </c>
      <c r="L864" s="4">
        <f t="shared" si="1840"/>
        <v>3898.7</v>
      </c>
      <c r="M864" s="4">
        <f t="shared" ref="M864:M867" si="1843">M865</f>
        <v>0</v>
      </c>
      <c r="N864" s="4">
        <f t="shared" ref="N864:N867" si="1844">N865</f>
        <v>3898.7</v>
      </c>
      <c r="O864" s="126"/>
    </row>
    <row r="865" spans="1:15" ht="31.5" outlineLevel="2" x14ac:dyDescent="0.2">
      <c r="A865" s="5" t="s">
        <v>491</v>
      </c>
      <c r="B865" s="5" t="s">
        <v>512</v>
      </c>
      <c r="C865" s="5" t="s">
        <v>347</v>
      </c>
      <c r="D865" s="5"/>
      <c r="E865" s="19" t="s">
        <v>348</v>
      </c>
      <c r="F865" s="4">
        <f>F866</f>
        <v>5056.1000000000004</v>
      </c>
      <c r="G865" s="4">
        <f t="shared" si="1839"/>
        <v>0</v>
      </c>
      <c r="H865" s="4">
        <f t="shared" si="1839"/>
        <v>5056.1000000000004</v>
      </c>
      <c r="I865" s="4">
        <f t="shared" si="1840"/>
        <v>4130.3999999999996</v>
      </c>
      <c r="J865" s="4">
        <f t="shared" si="1841"/>
        <v>0</v>
      </c>
      <c r="K865" s="4">
        <f t="shared" si="1842"/>
        <v>4130.3999999999996</v>
      </c>
      <c r="L865" s="4">
        <f t="shared" si="1840"/>
        <v>3898.7</v>
      </c>
      <c r="M865" s="4">
        <f t="shared" si="1843"/>
        <v>0</v>
      </c>
      <c r="N865" s="4">
        <f t="shared" si="1844"/>
        <v>3898.7</v>
      </c>
      <c r="O865" s="126"/>
    </row>
    <row r="866" spans="1:15" ht="31.5" outlineLevel="3" x14ac:dyDescent="0.2">
      <c r="A866" s="5" t="s">
        <v>491</v>
      </c>
      <c r="B866" s="5" t="s">
        <v>512</v>
      </c>
      <c r="C866" s="5" t="s">
        <v>493</v>
      </c>
      <c r="D866" s="5"/>
      <c r="E866" s="19" t="s">
        <v>494</v>
      </c>
      <c r="F866" s="4">
        <f>F867</f>
        <v>5056.1000000000004</v>
      </c>
      <c r="G866" s="4">
        <f t="shared" si="1839"/>
        <v>0</v>
      </c>
      <c r="H866" s="4">
        <f t="shared" si="1839"/>
        <v>5056.1000000000004</v>
      </c>
      <c r="I866" s="4">
        <f t="shared" si="1840"/>
        <v>4130.3999999999996</v>
      </c>
      <c r="J866" s="4">
        <f t="shared" si="1841"/>
        <v>0</v>
      </c>
      <c r="K866" s="4">
        <f t="shared" si="1842"/>
        <v>4130.3999999999996</v>
      </c>
      <c r="L866" s="4">
        <f t="shared" si="1840"/>
        <v>3898.7</v>
      </c>
      <c r="M866" s="4">
        <f t="shared" si="1843"/>
        <v>0</v>
      </c>
      <c r="N866" s="4">
        <f t="shared" si="1844"/>
        <v>3898.7</v>
      </c>
      <c r="O866" s="126"/>
    </row>
    <row r="867" spans="1:15" ht="31.5" outlineLevel="4" x14ac:dyDescent="0.2">
      <c r="A867" s="5" t="s">
        <v>491</v>
      </c>
      <c r="B867" s="5" t="s">
        <v>512</v>
      </c>
      <c r="C867" s="5" t="s">
        <v>495</v>
      </c>
      <c r="D867" s="5"/>
      <c r="E867" s="19" t="s">
        <v>57</v>
      </c>
      <c r="F867" s="4">
        <f>F868</f>
        <v>5056.1000000000004</v>
      </c>
      <c r="G867" s="4">
        <f t="shared" si="1839"/>
        <v>0</v>
      </c>
      <c r="H867" s="4">
        <f t="shared" si="1839"/>
        <v>5056.1000000000004</v>
      </c>
      <c r="I867" s="4">
        <f t="shared" si="1840"/>
        <v>4130.3999999999996</v>
      </c>
      <c r="J867" s="4">
        <f t="shared" si="1841"/>
        <v>0</v>
      </c>
      <c r="K867" s="4">
        <f t="shared" si="1842"/>
        <v>4130.3999999999996</v>
      </c>
      <c r="L867" s="4">
        <f t="shared" si="1840"/>
        <v>3898.7</v>
      </c>
      <c r="M867" s="4">
        <f t="shared" si="1843"/>
        <v>0</v>
      </c>
      <c r="N867" s="4">
        <f t="shared" si="1844"/>
        <v>3898.7</v>
      </c>
      <c r="O867" s="126"/>
    </row>
    <row r="868" spans="1:15" ht="15.75" outlineLevel="5" x14ac:dyDescent="0.2">
      <c r="A868" s="5" t="s">
        <v>491</v>
      </c>
      <c r="B868" s="5" t="s">
        <v>512</v>
      </c>
      <c r="C868" s="5" t="s">
        <v>514</v>
      </c>
      <c r="D868" s="5"/>
      <c r="E868" s="19" t="s">
        <v>59</v>
      </c>
      <c r="F868" s="4">
        <f>F869+F870+F871</f>
        <v>5056.1000000000004</v>
      </c>
      <c r="G868" s="4">
        <f t="shared" ref="G868:H868" si="1845">G869+G870+G871</f>
        <v>0</v>
      </c>
      <c r="H868" s="4">
        <f t="shared" si="1845"/>
        <v>5056.1000000000004</v>
      </c>
      <c r="I868" s="4">
        <f t="shared" ref="I868:L868" si="1846">I869+I870+I871</f>
        <v>4130.3999999999996</v>
      </c>
      <c r="J868" s="4">
        <f t="shared" ref="J868" si="1847">J869+J870+J871</f>
        <v>0</v>
      </c>
      <c r="K868" s="4">
        <f t="shared" ref="K868" si="1848">K869+K870+K871</f>
        <v>4130.3999999999996</v>
      </c>
      <c r="L868" s="4">
        <f t="shared" si="1846"/>
        <v>3898.7</v>
      </c>
      <c r="M868" s="4">
        <f t="shared" ref="M868" si="1849">M869+M870+M871</f>
        <v>0</v>
      </c>
      <c r="N868" s="4">
        <f t="shared" ref="N868" si="1850">N869+N870+N871</f>
        <v>3898.7</v>
      </c>
      <c r="O868" s="126"/>
    </row>
    <row r="869" spans="1:15" ht="47.25" outlineLevel="7" x14ac:dyDescent="0.2">
      <c r="A869" s="10" t="s">
        <v>491</v>
      </c>
      <c r="B869" s="10" t="s">
        <v>512</v>
      </c>
      <c r="C869" s="10" t="s">
        <v>514</v>
      </c>
      <c r="D869" s="10" t="s">
        <v>8</v>
      </c>
      <c r="E869" s="15" t="s">
        <v>9</v>
      </c>
      <c r="F869" s="7">
        <v>4876.5</v>
      </c>
      <c r="G869" s="7"/>
      <c r="H869" s="7">
        <f t="shared" ref="H869:H871" si="1851">SUM(F869:G869)</f>
        <v>4876.5</v>
      </c>
      <c r="I869" s="7">
        <v>3966.7</v>
      </c>
      <c r="J869" s="7"/>
      <c r="K869" s="7">
        <f t="shared" ref="K869:K870" si="1852">SUM(I869:J869)</f>
        <v>3966.7</v>
      </c>
      <c r="L869" s="7">
        <v>3735</v>
      </c>
      <c r="M869" s="7"/>
      <c r="N869" s="7">
        <f t="shared" ref="N869:N870" si="1853">SUM(L869:M869)</f>
        <v>3735</v>
      </c>
      <c r="O869" s="126"/>
    </row>
    <row r="870" spans="1:15" ht="31.5" outlineLevel="7" x14ac:dyDescent="0.2">
      <c r="A870" s="10" t="s">
        <v>491</v>
      </c>
      <c r="B870" s="10" t="s">
        <v>512</v>
      </c>
      <c r="C870" s="10" t="s">
        <v>514</v>
      </c>
      <c r="D870" s="10" t="s">
        <v>11</v>
      </c>
      <c r="E870" s="15" t="s">
        <v>12</v>
      </c>
      <c r="F870" s="7">
        <v>178.6</v>
      </c>
      <c r="G870" s="7"/>
      <c r="H870" s="7">
        <f t="shared" si="1851"/>
        <v>178.6</v>
      </c>
      <c r="I870" s="7">
        <v>163.69999999999999</v>
      </c>
      <c r="J870" s="7"/>
      <c r="K870" s="7">
        <f t="shared" si="1852"/>
        <v>163.69999999999999</v>
      </c>
      <c r="L870" s="7">
        <v>163.69999999999999</v>
      </c>
      <c r="M870" s="7"/>
      <c r="N870" s="7">
        <f t="shared" si="1853"/>
        <v>163.69999999999999</v>
      </c>
      <c r="O870" s="126"/>
    </row>
    <row r="871" spans="1:15" ht="15.75" outlineLevel="7" x14ac:dyDescent="0.2">
      <c r="A871" s="10" t="s">
        <v>491</v>
      </c>
      <c r="B871" s="10" t="s">
        <v>512</v>
      </c>
      <c r="C871" s="10" t="s">
        <v>514</v>
      </c>
      <c r="D871" s="10" t="s">
        <v>27</v>
      </c>
      <c r="E871" s="15" t="s">
        <v>28</v>
      </c>
      <c r="F871" s="7">
        <v>1</v>
      </c>
      <c r="G871" s="7"/>
      <c r="H871" s="7">
        <f t="shared" si="1851"/>
        <v>1</v>
      </c>
      <c r="I871" s="7"/>
      <c r="J871" s="7"/>
      <c r="K871" s="7"/>
      <c r="L871" s="7"/>
      <c r="M871" s="7"/>
      <c r="N871" s="7"/>
      <c r="O871" s="126"/>
    </row>
    <row r="872" spans="1:15" ht="15.75" outlineLevel="7" x14ac:dyDescent="0.2">
      <c r="A872" s="10"/>
      <c r="B872" s="10"/>
      <c r="C872" s="10"/>
      <c r="D872" s="10"/>
      <c r="E872" s="15"/>
      <c r="F872" s="7"/>
      <c r="G872" s="7"/>
      <c r="H872" s="7"/>
      <c r="I872" s="7"/>
      <c r="J872" s="7"/>
      <c r="K872" s="7"/>
      <c r="L872" s="7"/>
      <c r="M872" s="7"/>
      <c r="N872" s="7"/>
      <c r="O872" s="126"/>
    </row>
    <row r="873" spans="1:15" ht="31.5" x14ac:dyDescent="0.2">
      <c r="A873" s="5" t="s">
        <v>515</v>
      </c>
      <c r="B873" s="5"/>
      <c r="C873" s="5"/>
      <c r="D873" s="5"/>
      <c r="E873" s="19" t="s">
        <v>516</v>
      </c>
      <c r="F873" s="4">
        <f>F875+F885+F910</f>
        <v>128431.79999999999</v>
      </c>
      <c r="G873" s="4">
        <f t="shared" ref="G873:H873" si="1854">G875+G885+G910</f>
        <v>36.200000000000003</v>
      </c>
      <c r="H873" s="4">
        <f t="shared" si="1854"/>
        <v>128468</v>
      </c>
      <c r="I873" s="4">
        <f>I875+I885+I910</f>
        <v>181461.69999999998</v>
      </c>
      <c r="J873" s="4">
        <f t="shared" ref="J873:K873" si="1855">J875+J885+J910</f>
        <v>0</v>
      </c>
      <c r="K873" s="4">
        <f t="shared" si="1855"/>
        <v>181461.69999999998</v>
      </c>
      <c r="L873" s="4">
        <f>L875+L885+L910</f>
        <v>217621</v>
      </c>
      <c r="M873" s="4">
        <f t="shared" ref="M873:N873" si="1856">M875+M885+M910</f>
        <v>0</v>
      </c>
      <c r="N873" s="4">
        <f t="shared" si="1856"/>
        <v>217621</v>
      </c>
      <c r="O873" s="126"/>
    </row>
    <row r="874" spans="1:15" ht="15.75" x14ac:dyDescent="0.2">
      <c r="A874" s="5" t="s">
        <v>515</v>
      </c>
      <c r="B874" s="5" t="s">
        <v>559</v>
      </c>
      <c r="C874" s="5"/>
      <c r="D874" s="5"/>
      <c r="E874" s="11" t="s">
        <v>543</v>
      </c>
      <c r="F874" s="4">
        <f>F875+F885</f>
        <v>128280.9</v>
      </c>
      <c r="G874" s="4">
        <f t="shared" ref="G874:H874" si="1857">G875+G885</f>
        <v>36.200000000000003</v>
      </c>
      <c r="H874" s="4">
        <f t="shared" si="1857"/>
        <v>128317.1</v>
      </c>
      <c r="I874" s="4">
        <f>I875+I885</f>
        <v>181310.8</v>
      </c>
      <c r="J874" s="4">
        <f t="shared" ref="J874" si="1858">J875+J885</f>
        <v>0</v>
      </c>
      <c r="K874" s="4">
        <f t="shared" ref="K874" si="1859">K875+K885</f>
        <v>181310.8</v>
      </c>
      <c r="L874" s="4">
        <f>L875+L885</f>
        <v>217470.1</v>
      </c>
      <c r="M874" s="4">
        <f t="shared" ref="M874" si="1860">M875+M885</f>
        <v>0</v>
      </c>
      <c r="N874" s="4">
        <f t="shared" ref="N874" si="1861">N875+N885</f>
        <v>217470.1</v>
      </c>
      <c r="O874" s="126"/>
    </row>
    <row r="875" spans="1:15" ht="31.5" outlineLevel="1" x14ac:dyDescent="0.2">
      <c r="A875" s="5" t="s">
        <v>515</v>
      </c>
      <c r="B875" s="5" t="s">
        <v>2</v>
      </c>
      <c r="C875" s="5"/>
      <c r="D875" s="5"/>
      <c r="E875" s="19" t="s">
        <v>3</v>
      </c>
      <c r="F875" s="4">
        <f>F876</f>
        <v>23109.000000000004</v>
      </c>
      <c r="G875" s="4">
        <f t="shared" ref="G875:H877" si="1862">G876</f>
        <v>0</v>
      </c>
      <c r="H875" s="4">
        <f t="shared" si="1862"/>
        <v>23109.000000000004</v>
      </c>
      <c r="I875" s="4">
        <f t="shared" ref="I875:L877" si="1863">I876</f>
        <v>21598.9</v>
      </c>
      <c r="J875" s="4">
        <f t="shared" ref="J875:J877" si="1864">J876</f>
        <v>0</v>
      </c>
      <c r="K875" s="4">
        <f t="shared" ref="K875:K877" si="1865">K876</f>
        <v>21598.9</v>
      </c>
      <c r="L875" s="4">
        <f t="shared" si="1863"/>
        <v>21276.399999999998</v>
      </c>
      <c r="M875" s="4">
        <f t="shared" ref="M875:M877" si="1866">M876</f>
        <v>0</v>
      </c>
      <c r="N875" s="4">
        <f t="shared" ref="N875:N877" si="1867">N876</f>
        <v>21276.399999999998</v>
      </c>
      <c r="O875" s="126"/>
    </row>
    <row r="876" spans="1:15" ht="31.5" outlineLevel="2" x14ac:dyDescent="0.2">
      <c r="A876" s="5" t="s">
        <v>515</v>
      </c>
      <c r="B876" s="5" t="s">
        <v>2</v>
      </c>
      <c r="C876" s="5" t="s">
        <v>52</v>
      </c>
      <c r="D876" s="5"/>
      <c r="E876" s="19" t="s">
        <v>53</v>
      </c>
      <c r="F876" s="4">
        <f>F877</f>
        <v>23109.000000000004</v>
      </c>
      <c r="G876" s="4">
        <f t="shared" si="1862"/>
        <v>0</v>
      </c>
      <c r="H876" s="4">
        <f t="shared" si="1862"/>
        <v>23109.000000000004</v>
      </c>
      <c r="I876" s="4">
        <f t="shared" si="1863"/>
        <v>21598.9</v>
      </c>
      <c r="J876" s="4">
        <f t="shared" si="1864"/>
        <v>0</v>
      </c>
      <c r="K876" s="4">
        <f t="shared" si="1865"/>
        <v>21598.9</v>
      </c>
      <c r="L876" s="4">
        <f t="shared" si="1863"/>
        <v>21276.399999999998</v>
      </c>
      <c r="M876" s="4">
        <f t="shared" si="1866"/>
        <v>0</v>
      </c>
      <c r="N876" s="4">
        <f t="shared" si="1867"/>
        <v>21276.399999999998</v>
      </c>
      <c r="O876" s="126"/>
    </row>
    <row r="877" spans="1:15" ht="47.25" outlineLevel="3" x14ac:dyDescent="0.2">
      <c r="A877" s="5" t="s">
        <v>515</v>
      </c>
      <c r="B877" s="5" t="s">
        <v>2</v>
      </c>
      <c r="C877" s="5" t="s">
        <v>54</v>
      </c>
      <c r="D877" s="5"/>
      <c r="E877" s="19" t="s">
        <v>55</v>
      </c>
      <c r="F877" s="4">
        <f>F878</f>
        <v>23109.000000000004</v>
      </c>
      <c r="G877" s="4">
        <f t="shared" si="1862"/>
        <v>0</v>
      </c>
      <c r="H877" s="4">
        <f t="shared" si="1862"/>
        <v>23109.000000000004</v>
      </c>
      <c r="I877" s="4">
        <f t="shared" si="1863"/>
        <v>21598.9</v>
      </c>
      <c r="J877" s="4">
        <f t="shared" si="1864"/>
        <v>0</v>
      </c>
      <c r="K877" s="4">
        <f t="shared" si="1865"/>
        <v>21598.9</v>
      </c>
      <c r="L877" s="4">
        <f t="shared" si="1863"/>
        <v>21276.399999999998</v>
      </c>
      <c r="M877" s="4">
        <f t="shared" si="1866"/>
        <v>0</v>
      </c>
      <c r="N877" s="4">
        <f t="shared" si="1867"/>
        <v>21276.399999999998</v>
      </c>
      <c r="O877" s="126"/>
    </row>
    <row r="878" spans="1:15" ht="47.25" outlineLevel="4" x14ac:dyDescent="0.2">
      <c r="A878" s="5" t="s">
        <v>515</v>
      </c>
      <c r="B878" s="5" t="s">
        <v>2</v>
      </c>
      <c r="C878" s="5" t="s">
        <v>517</v>
      </c>
      <c r="D878" s="5"/>
      <c r="E878" s="19" t="s">
        <v>518</v>
      </c>
      <c r="F878" s="4">
        <f>F879+F883</f>
        <v>23109.000000000004</v>
      </c>
      <c r="G878" s="4">
        <f t="shared" ref="G878:H878" si="1868">G879+G883</f>
        <v>0</v>
      </c>
      <c r="H878" s="4">
        <f t="shared" si="1868"/>
        <v>23109.000000000004</v>
      </c>
      <c r="I878" s="4">
        <f>I879+I883</f>
        <v>21598.9</v>
      </c>
      <c r="J878" s="4">
        <f t="shared" ref="J878" si="1869">J879+J883</f>
        <v>0</v>
      </c>
      <c r="K878" s="4">
        <f t="shared" ref="K878" si="1870">K879+K883</f>
        <v>21598.9</v>
      </c>
      <c r="L878" s="4">
        <f>L879+L883</f>
        <v>21276.399999999998</v>
      </c>
      <c r="M878" s="4">
        <f t="shared" ref="M878" si="1871">M879+M883</f>
        <v>0</v>
      </c>
      <c r="N878" s="4">
        <f t="shared" ref="N878" si="1872">N879+N883</f>
        <v>21276.399999999998</v>
      </c>
      <c r="O878" s="126"/>
    </row>
    <row r="879" spans="1:15" ht="15.75" outlineLevel="5" x14ac:dyDescent="0.2">
      <c r="A879" s="5" t="s">
        <v>515</v>
      </c>
      <c r="B879" s="5" t="s">
        <v>2</v>
      </c>
      <c r="C879" s="5" t="s">
        <v>519</v>
      </c>
      <c r="D879" s="5"/>
      <c r="E879" s="19" t="s">
        <v>59</v>
      </c>
      <c r="F879" s="4">
        <f>F880+F881+F882</f>
        <v>23011.600000000002</v>
      </c>
      <c r="G879" s="4">
        <f t="shared" ref="G879:H879" si="1873">G880+G881+G882</f>
        <v>0</v>
      </c>
      <c r="H879" s="4">
        <f t="shared" si="1873"/>
        <v>23011.600000000002</v>
      </c>
      <c r="I879" s="4">
        <f t="shared" ref="I879:L879" si="1874">I880+I881+I882</f>
        <v>21498.800000000003</v>
      </c>
      <c r="J879" s="4">
        <f t="shared" ref="J879" si="1875">J880+J881+J882</f>
        <v>0</v>
      </c>
      <c r="K879" s="4">
        <f t="shared" ref="K879" si="1876">K880+K881+K882</f>
        <v>21498.800000000003</v>
      </c>
      <c r="L879" s="4">
        <f t="shared" si="1874"/>
        <v>21176.3</v>
      </c>
      <c r="M879" s="4">
        <f t="shared" ref="M879" si="1877">M880+M881+M882</f>
        <v>0</v>
      </c>
      <c r="N879" s="4">
        <f t="shared" ref="N879" si="1878">N880+N881+N882</f>
        <v>21176.3</v>
      </c>
      <c r="O879" s="126"/>
    </row>
    <row r="880" spans="1:15" ht="47.25" outlineLevel="7" x14ac:dyDescent="0.2">
      <c r="A880" s="10" t="s">
        <v>515</v>
      </c>
      <c r="B880" s="10" t="s">
        <v>2</v>
      </c>
      <c r="C880" s="10" t="s">
        <v>519</v>
      </c>
      <c r="D880" s="10" t="s">
        <v>8</v>
      </c>
      <c r="E880" s="15" t="s">
        <v>9</v>
      </c>
      <c r="F880" s="7">
        <v>19972.400000000001</v>
      </c>
      <c r="G880" s="7"/>
      <c r="H880" s="7">
        <f t="shared" ref="H880:H882" si="1879">SUM(F880:G880)</f>
        <v>19972.400000000001</v>
      </c>
      <c r="I880" s="7">
        <v>18726.900000000001</v>
      </c>
      <c r="J880" s="7"/>
      <c r="K880" s="7">
        <f t="shared" ref="K880:K881" si="1880">SUM(I880:J880)</f>
        <v>18726.900000000001</v>
      </c>
      <c r="L880" s="7">
        <v>18710.099999999999</v>
      </c>
      <c r="M880" s="7"/>
      <c r="N880" s="7">
        <f t="shared" ref="N880:N881" si="1881">SUM(L880:M880)</f>
        <v>18710.099999999999</v>
      </c>
      <c r="O880" s="126"/>
    </row>
    <row r="881" spans="1:15" ht="31.5" outlineLevel="7" x14ac:dyDescent="0.2">
      <c r="A881" s="10" t="s">
        <v>515</v>
      </c>
      <c r="B881" s="10" t="s">
        <v>2</v>
      </c>
      <c r="C881" s="10" t="s">
        <v>519</v>
      </c>
      <c r="D881" s="10" t="s">
        <v>11</v>
      </c>
      <c r="E881" s="15" t="s">
        <v>12</v>
      </c>
      <c r="F881" s="7">
        <v>2960.7</v>
      </c>
      <c r="G881" s="7"/>
      <c r="H881" s="7">
        <f t="shared" si="1879"/>
        <v>2960.7</v>
      </c>
      <c r="I881" s="7">
        <v>2771.9</v>
      </c>
      <c r="J881" s="7"/>
      <c r="K881" s="7">
        <f t="shared" si="1880"/>
        <v>2771.9</v>
      </c>
      <c r="L881" s="7">
        <v>2466.1999999999998</v>
      </c>
      <c r="M881" s="7"/>
      <c r="N881" s="7">
        <f t="shared" si="1881"/>
        <v>2466.1999999999998</v>
      </c>
      <c r="O881" s="126"/>
    </row>
    <row r="882" spans="1:15" ht="15.75" outlineLevel="7" x14ac:dyDescent="0.2">
      <c r="A882" s="10" t="s">
        <v>515</v>
      </c>
      <c r="B882" s="10" t="s">
        <v>2</v>
      </c>
      <c r="C882" s="10" t="s">
        <v>519</v>
      </c>
      <c r="D882" s="10" t="s">
        <v>27</v>
      </c>
      <c r="E882" s="15" t="s">
        <v>28</v>
      </c>
      <c r="F882" s="7">
        <v>78.5</v>
      </c>
      <c r="G882" s="7"/>
      <c r="H882" s="7">
        <f t="shared" si="1879"/>
        <v>78.5</v>
      </c>
      <c r="I882" s="7"/>
      <c r="J882" s="7"/>
      <c r="K882" s="7"/>
      <c r="L882" s="7"/>
      <c r="M882" s="7"/>
      <c r="N882" s="7"/>
      <c r="O882" s="126"/>
    </row>
    <row r="883" spans="1:15" s="160" customFormat="1" ht="47.25" outlineLevel="5" x14ac:dyDescent="0.2">
      <c r="A883" s="5" t="s">
        <v>515</v>
      </c>
      <c r="B883" s="5" t="s">
        <v>2</v>
      </c>
      <c r="C883" s="5" t="s">
        <v>520</v>
      </c>
      <c r="D883" s="5"/>
      <c r="E883" s="19" t="s">
        <v>521</v>
      </c>
      <c r="F883" s="4">
        <f>F884</f>
        <v>97.4</v>
      </c>
      <c r="G883" s="4">
        <f t="shared" ref="G883:H883" si="1882">G884</f>
        <v>0</v>
      </c>
      <c r="H883" s="4">
        <f t="shared" si="1882"/>
        <v>97.4</v>
      </c>
      <c r="I883" s="4">
        <f t="shared" ref="I883:L883" si="1883">I884</f>
        <v>100.1</v>
      </c>
      <c r="J883" s="4">
        <f t="shared" ref="J883" si="1884">J884</f>
        <v>0</v>
      </c>
      <c r="K883" s="4">
        <f t="shared" ref="K883" si="1885">K884</f>
        <v>100.1</v>
      </c>
      <c r="L883" s="4">
        <f t="shared" si="1883"/>
        <v>100.1</v>
      </c>
      <c r="M883" s="4">
        <f t="shared" ref="M883" si="1886">M884</f>
        <v>0</v>
      </c>
      <c r="N883" s="4">
        <f t="shared" ref="N883" si="1887">N884</f>
        <v>100.1</v>
      </c>
      <c r="O883" s="126"/>
    </row>
    <row r="884" spans="1:15" s="160" customFormat="1" ht="47.25" outlineLevel="7" x14ac:dyDescent="0.2">
      <c r="A884" s="10" t="s">
        <v>515</v>
      </c>
      <c r="B884" s="10" t="s">
        <v>2</v>
      </c>
      <c r="C884" s="10" t="s">
        <v>520</v>
      </c>
      <c r="D884" s="10" t="s">
        <v>8</v>
      </c>
      <c r="E884" s="15" t="s">
        <v>9</v>
      </c>
      <c r="F884" s="7">
        <v>97.4</v>
      </c>
      <c r="G884" s="7"/>
      <c r="H884" s="7">
        <f t="shared" ref="H884" si="1888">SUM(F884:G884)</f>
        <v>97.4</v>
      </c>
      <c r="I884" s="7">
        <v>100.1</v>
      </c>
      <c r="J884" s="7"/>
      <c r="K884" s="7">
        <f t="shared" ref="K884" si="1889">SUM(I884:J884)</f>
        <v>100.1</v>
      </c>
      <c r="L884" s="7">
        <v>100.1</v>
      </c>
      <c r="M884" s="7"/>
      <c r="N884" s="7">
        <f t="shared" ref="N884" si="1890">SUM(L884:M884)</f>
        <v>100.1</v>
      </c>
      <c r="O884" s="126"/>
    </row>
    <row r="885" spans="1:15" ht="15.75" outlineLevel="1" x14ac:dyDescent="0.2">
      <c r="A885" s="5" t="s">
        <v>515</v>
      </c>
      <c r="B885" s="5" t="s">
        <v>15</v>
      </c>
      <c r="C885" s="5"/>
      <c r="D885" s="5"/>
      <c r="E885" s="19" t="s">
        <v>16</v>
      </c>
      <c r="F885" s="4">
        <f>F886+F892+F904</f>
        <v>105171.9</v>
      </c>
      <c r="G885" s="4">
        <f t="shared" ref="G885:H885" si="1891">G886+G892+G904</f>
        <v>36.200000000000003</v>
      </c>
      <c r="H885" s="4">
        <f t="shared" si="1891"/>
        <v>105208.1</v>
      </c>
      <c r="I885" s="4">
        <f>I886+I892+I904</f>
        <v>159711.9</v>
      </c>
      <c r="J885" s="4">
        <f t="shared" ref="J885" si="1892">J886+J892+J904</f>
        <v>0</v>
      </c>
      <c r="K885" s="4">
        <f t="shared" ref="K885" si="1893">K886+K892+K904</f>
        <v>159711.9</v>
      </c>
      <c r="L885" s="4">
        <f>L886+L892+L904</f>
        <v>196193.7</v>
      </c>
      <c r="M885" s="4">
        <f t="shared" ref="M885" si="1894">M886+M892+M904</f>
        <v>0</v>
      </c>
      <c r="N885" s="4">
        <f t="shared" ref="N885" si="1895">N886+N892+N904</f>
        <v>196193.7</v>
      </c>
      <c r="O885" s="126"/>
    </row>
    <row r="886" spans="1:15" ht="31.5" outlineLevel="2" x14ac:dyDescent="0.2">
      <c r="A886" s="5" t="s">
        <v>515</v>
      </c>
      <c r="B886" s="5" t="s">
        <v>15</v>
      </c>
      <c r="C886" s="5" t="s">
        <v>290</v>
      </c>
      <c r="D886" s="5"/>
      <c r="E886" s="19" t="s">
        <v>291</v>
      </c>
      <c r="F886" s="4">
        <f>F887</f>
        <v>15563.400000000001</v>
      </c>
      <c r="G886" s="4">
        <f t="shared" ref="G886:H888" si="1896">G887</f>
        <v>36.200000000000003</v>
      </c>
      <c r="H886" s="4">
        <f t="shared" si="1896"/>
        <v>15599.600000000002</v>
      </c>
      <c r="I886" s="4">
        <f t="shared" ref="I886:L888" si="1897">I887</f>
        <v>15570.2</v>
      </c>
      <c r="J886" s="4">
        <f t="shared" ref="J886:J888" si="1898">J887</f>
        <v>0</v>
      </c>
      <c r="K886" s="4">
        <f t="shared" ref="K886:K888" si="1899">K887</f>
        <v>15570.2</v>
      </c>
      <c r="L886" s="4">
        <f t="shared" si="1897"/>
        <v>15587.9</v>
      </c>
      <c r="M886" s="4">
        <f t="shared" ref="M886:M888" si="1900">M887</f>
        <v>0</v>
      </c>
      <c r="N886" s="4">
        <f t="shared" ref="N886:N888" si="1901">N887</f>
        <v>15587.9</v>
      </c>
      <c r="O886" s="126"/>
    </row>
    <row r="887" spans="1:15" ht="31.5" outlineLevel="3" x14ac:dyDescent="0.2">
      <c r="A887" s="5" t="s">
        <v>515</v>
      </c>
      <c r="B887" s="5" t="s">
        <v>15</v>
      </c>
      <c r="C887" s="5" t="s">
        <v>395</v>
      </c>
      <c r="D887" s="5"/>
      <c r="E887" s="19" t="s">
        <v>396</v>
      </c>
      <c r="F887" s="4">
        <f>F888</f>
        <v>15563.400000000001</v>
      </c>
      <c r="G887" s="4">
        <f t="shared" si="1896"/>
        <v>36.200000000000003</v>
      </c>
      <c r="H887" s="4">
        <f t="shared" si="1896"/>
        <v>15599.600000000002</v>
      </c>
      <c r="I887" s="4">
        <f t="shared" si="1897"/>
        <v>15570.2</v>
      </c>
      <c r="J887" s="4">
        <f t="shared" si="1898"/>
        <v>0</v>
      </c>
      <c r="K887" s="4">
        <f t="shared" si="1899"/>
        <v>15570.2</v>
      </c>
      <c r="L887" s="4">
        <f t="shared" si="1897"/>
        <v>15587.9</v>
      </c>
      <c r="M887" s="4">
        <f t="shared" si="1900"/>
        <v>0</v>
      </c>
      <c r="N887" s="4">
        <f t="shared" si="1901"/>
        <v>15587.9</v>
      </c>
      <c r="O887" s="126"/>
    </row>
    <row r="888" spans="1:15" ht="31.5" outlineLevel="4" x14ac:dyDescent="0.2">
      <c r="A888" s="5" t="s">
        <v>515</v>
      </c>
      <c r="B888" s="5" t="s">
        <v>15</v>
      </c>
      <c r="C888" s="5" t="s">
        <v>400</v>
      </c>
      <c r="D888" s="5"/>
      <c r="E888" s="19" t="s">
        <v>401</v>
      </c>
      <c r="F888" s="4">
        <f>F889</f>
        <v>15563.400000000001</v>
      </c>
      <c r="G888" s="4">
        <f t="shared" si="1896"/>
        <v>36.200000000000003</v>
      </c>
      <c r="H888" s="4">
        <f t="shared" si="1896"/>
        <v>15599.600000000002</v>
      </c>
      <c r="I888" s="4">
        <f t="shared" si="1897"/>
        <v>15570.2</v>
      </c>
      <c r="J888" s="4">
        <f t="shared" si="1898"/>
        <v>0</v>
      </c>
      <c r="K888" s="4">
        <f t="shared" si="1899"/>
        <v>15570.2</v>
      </c>
      <c r="L888" s="4">
        <f t="shared" si="1897"/>
        <v>15587.9</v>
      </c>
      <c r="M888" s="4">
        <f t="shared" si="1900"/>
        <v>0</v>
      </c>
      <c r="N888" s="4">
        <f t="shared" si="1901"/>
        <v>15587.9</v>
      </c>
      <c r="O888" s="126"/>
    </row>
    <row r="889" spans="1:15" s="160" customFormat="1" ht="31.5" outlineLevel="5" x14ac:dyDescent="0.2">
      <c r="A889" s="5" t="s">
        <v>515</v>
      </c>
      <c r="B889" s="5" t="s">
        <v>15</v>
      </c>
      <c r="C889" s="5" t="s">
        <v>404</v>
      </c>
      <c r="D889" s="5"/>
      <c r="E889" s="19" t="s">
        <v>405</v>
      </c>
      <c r="F889" s="4">
        <f>F890+F891</f>
        <v>15563.400000000001</v>
      </c>
      <c r="G889" s="4">
        <f t="shared" ref="G889:H889" si="1902">G890+G891</f>
        <v>36.200000000000003</v>
      </c>
      <c r="H889" s="4">
        <f t="shared" si="1902"/>
        <v>15599.600000000002</v>
      </c>
      <c r="I889" s="4">
        <f t="shared" ref="I889:L889" si="1903">I890+I891</f>
        <v>15570.2</v>
      </c>
      <c r="J889" s="4">
        <f t="shared" ref="J889" si="1904">J890+J891</f>
        <v>0</v>
      </c>
      <c r="K889" s="4">
        <f t="shared" ref="K889" si="1905">K890+K891</f>
        <v>15570.2</v>
      </c>
      <c r="L889" s="4">
        <f t="shared" si="1903"/>
        <v>15587.9</v>
      </c>
      <c r="M889" s="4">
        <f t="shared" ref="M889" si="1906">M890+M891</f>
        <v>0</v>
      </c>
      <c r="N889" s="4">
        <f t="shared" ref="N889" si="1907">N890+N891</f>
        <v>15587.9</v>
      </c>
      <c r="O889" s="126"/>
    </row>
    <row r="890" spans="1:15" s="160" customFormat="1" ht="47.25" outlineLevel="7" x14ac:dyDescent="0.2">
      <c r="A890" s="10" t="s">
        <v>515</v>
      </c>
      <c r="B890" s="10" t="s">
        <v>15</v>
      </c>
      <c r="C890" s="10" t="s">
        <v>404</v>
      </c>
      <c r="D890" s="10" t="s">
        <v>8</v>
      </c>
      <c r="E890" s="15" t="s">
        <v>9</v>
      </c>
      <c r="F890" s="7">
        <v>15520.2</v>
      </c>
      <c r="G890" s="7">
        <v>36.200000000000003</v>
      </c>
      <c r="H890" s="7">
        <f t="shared" ref="H890:H891" si="1908">SUM(F890:G890)</f>
        <v>15556.400000000001</v>
      </c>
      <c r="I890" s="7">
        <v>15528.5</v>
      </c>
      <c r="J890" s="7"/>
      <c r="K890" s="7">
        <f t="shared" ref="K890:K891" si="1909">SUM(I890:J890)</f>
        <v>15528.5</v>
      </c>
      <c r="L890" s="7">
        <v>15547.9</v>
      </c>
      <c r="M890" s="7"/>
      <c r="N890" s="7">
        <f t="shared" ref="N890:N891" si="1910">SUM(L890:M890)</f>
        <v>15547.9</v>
      </c>
      <c r="O890" s="126"/>
    </row>
    <row r="891" spans="1:15" s="160" customFormat="1" ht="31.5" outlineLevel="7" x14ac:dyDescent="0.2">
      <c r="A891" s="10" t="s">
        <v>515</v>
      </c>
      <c r="B891" s="10" t="s">
        <v>15</v>
      </c>
      <c r="C891" s="10" t="s">
        <v>404</v>
      </c>
      <c r="D891" s="10" t="s">
        <v>11</v>
      </c>
      <c r="E891" s="15" t="s">
        <v>12</v>
      </c>
      <c r="F891" s="7">
        <v>43.2</v>
      </c>
      <c r="G891" s="7"/>
      <c r="H891" s="7">
        <f t="shared" si="1908"/>
        <v>43.2</v>
      </c>
      <c r="I891" s="7">
        <v>41.7</v>
      </c>
      <c r="J891" s="7"/>
      <c r="K891" s="7">
        <f t="shared" si="1909"/>
        <v>41.7</v>
      </c>
      <c r="L891" s="7">
        <v>40</v>
      </c>
      <c r="M891" s="7"/>
      <c r="N891" s="7">
        <f t="shared" si="1910"/>
        <v>40</v>
      </c>
      <c r="O891" s="126"/>
    </row>
    <row r="892" spans="1:15" ht="31.5" outlineLevel="2" x14ac:dyDescent="0.2">
      <c r="A892" s="5" t="s">
        <v>515</v>
      </c>
      <c r="B892" s="5" t="s">
        <v>15</v>
      </c>
      <c r="C892" s="5" t="s">
        <v>52</v>
      </c>
      <c r="D892" s="5"/>
      <c r="E892" s="19" t="s">
        <v>53</v>
      </c>
      <c r="F892" s="4">
        <f>F893+F898</f>
        <v>66846.5</v>
      </c>
      <c r="G892" s="4">
        <f t="shared" ref="G892:H892" si="1911">G893+G898</f>
        <v>0</v>
      </c>
      <c r="H892" s="4">
        <f t="shared" si="1911"/>
        <v>66846.5</v>
      </c>
      <c r="I892" s="4">
        <f t="shared" ref="I892:L892" si="1912">I893+I898</f>
        <v>63808.4</v>
      </c>
      <c r="J892" s="4">
        <f t="shared" ref="J892" si="1913">J893+J898</f>
        <v>0</v>
      </c>
      <c r="K892" s="4">
        <f t="shared" ref="K892" si="1914">K893+K898</f>
        <v>63808.4</v>
      </c>
      <c r="L892" s="4">
        <f t="shared" si="1912"/>
        <v>61204.6</v>
      </c>
      <c r="M892" s="4">
        <f t="shared" ref="M892" si="1915">M893+M898</f>
        <v>0</v>
      </c>
      <c r="N892" s="4">
        <f t="shared" ref="N892" si="1916">N893+N898</f>
        <v>61204.6</v>
      </c>
      <c r="O892" s="126"/>
    </row>
    <row r="893" spans="1:15" ht="31.5" outlineLevel="3" x14ac:dyDescent="0.2">
      <c r="A893" s="5" t="s">
        <v>515</v>
      </c>
      <c r="B893" s="5" t="s">
        <v>15</v>
      </c>
      <c r="C893" s="5" t="s">
        <v>98</v>
      </c>
      <c r="D893" s="5"/>
      <c r="E893" s="19" t="s">
        <v>99</v>
      </c>
      <c r="F893" s="4">
        <f>F894</f>
        <v>181</v>
      </c>
      <c r="G893" s="4">
        <f t="shared" ref="G893:H894" si="1917">G894</f>
        <v>0</v>
      </c>
      <c r="H893" s="4">
        <f t="shared" si="1917"/>
        <v>181</v>
      </c>
      <c r="I893" s="4">
        <f t="shared" ref="I893:L894" si="1918">I894</f>
        <v>181</v>
      </c>
      <c r="J893" s="4">
        <f t="shared" ref="J893:J894" si="1919">J894</f>
        <v>0</v>
      </c>
      <c r="K893" s="4">
        <f t="shared" ref="K893:K894" si="1920">K894</f>
        <v>181</v>
      </c>
      <c r="L893" s="4">
        <f t="shared" si="1918"/>
        <v>181</v>
      </c>
      <c r="M893" s="4">
        <f t="shared" ref="M893:M894" si="1921">M894</f>
        <v>0</v>
      </c>
      <c r="N893" s="4">
        <f t="shared" ref="N893:N894" si="1922">N894</f>
        <v>181</v>
      </c>
      <c r="O893" s="126"/>
    </row>
    <row r="894" spans="1:15" ht="47.25" outlineLevel="4" x14ac:dyDescent="0.2">
      <c r="A894" s="5" t="s">
        <v>515</v>
      </c>
      <c r="B894" s="5" t="s">
        <v>15</v>
      </c>
      <c r="C894" s="5" t="s">
        <v>100</v>
      </c>
      <c r="D894" s="5"/>
      <c r="E894" s="19" t="s">
        <v>101</v>
      </c>
      <c r="F894" s="4">
        <f>F895</f>
        <v>181</v>
      </c>
      <c r="G894" s="4">
        <f t="shared" si="1917"/>
        <v>0</v>
      </c>
      <c r="H894" s="4">
        <f t="shared" si="1917"/>
        <v>181</v>
      </c>
      <c r="I894" s="4">
        <f t="shared" si="1918"/>
        <v>181</v>
      </c>
      <c r="J894" s="4">
        <f t="shared" si="1919"/>
        <v>0</v>
      </c>
      <c r="K894" s="4">
        <f t="shared" si="1920"/>
        <v>181</v>
      </c>
      <c r="L894" s="4">
        <f t="shared" si="1918"/>
        <v>181</v>
      </c>
      <c r="M894" s="4">
        <f t="shared" si="1921"/>
        <v>0</v>
      </c>
      <c r="N894" s="4">
        <f t="shared" si="1922"/>
        <v>181</v>
      </c>
      <c r="O894" s="126"/>
    </row>
    <row r="895" spans="1:15" ht="15.75" outlineLevel="5" x14ac:dyDescent="0.2">
      <c r="A895" s="5" t="s">
        <v>515</v>
      </c>
      <c r="B895" s="5" t="s">
        <v>15</v>
      </c>
      <c r="C895" s="5" t="s">
        <v>102</v>
      </c>
      <c r="D895" s="5"/>
      <c r="E895" s="19" t="s">
        <v>103</v>
      </c>
      <c r="F895" s="4">
        <f>F896+F897</f>
        <v>181</v>
      </c>
      <c r="G895" s="4">
        <f t="shared" ref="G895:H895" si="1923">G896+G897</f>
        <v>0</v>
      </c>
      <c r="H895" s="4">
        <f t="shared" si="1923"/>
        <v>181</v>
      </c>
      <c r="I895" s="4">
        <f t="shared" ref="I895:L895" si="1924">I896+I897</f>
        <v>181</v>
      </c>
      <c r="J895" s="4">
        <f t="shared" ref="J895" si="1925">J896+J897</f>
        <v>0</v>
      </c>
      <c r="K895" s="4">
        <f t="shared" ref="K895" si="1926">K896+K897</f>
        <v>181</v>
      </c>
      <c r="L895" s="4">
        <f t="shared" si="1924"/>
        <v>181</v>
      </c>
      <c r="M895" s="4">
        <f t="shared" ref="M895" si="1927">M896+M897</f>
        <v>0</v>
      </c>
      <c r="N895" s="4">
        <f t="shared" ref="N895" si="1928">N896+N897</f>
        <v>181</v>
      </c>
      <c r="O895" s="126"/>
    </row>
    <row r="896" spans="1:15" ht="47.25" outlineLevel="7" x14ac:dyDescent="0.2">
      <c r="A896" s="10" t="s">
        <v>515</v>
      </c>
      <c r="B896" s="10" t="s">
        <v>15</v>
      </c>
      <c r="C896" s="10" t="s">
        <v>102</v>
      </c>
      <c r="D896" s="10" t="s">
        <v>8</v>
      </c>
      <c r="E896" s="15" t="s">
        <v>9</v>
      </c>
      <c r="F896" s="7">
        <v>78</v>
      </c>
      <c r="G896" s="7"/>
      <c r="H896" s="7">
        <f t="shared" ref="H896:H897" si="1929">SUM(F896:G896)</f>
        <v>78</v>
      </c>
      <c r="I896" s="7">
        <v>78</v>
      </c>
      <c r="J896" s="7"/>
      <c r="K896" s="7">
        <f t="shared" ref="K896:K897" si="1930">SUM(I896:J896)</f>
        <v>78</v>
      </c>
      <c r="L896" s="7">
        <v>78</v>
      </c>
      <c r="M896" s="7"/>
      <c r="N896" s="7">
        <f t="shared" ref="N896:N897" si="1931">SUM(L896:M896)</f>
        <v>78</v>
      </c>
      <c r="O896" s="126"/>
    </row>
    <row r="897" spans="1:15" ht="31.5" outlineLevel="7" x14ac:dyDescent="0.2">
      <c r="A897" s="10" t="s">
        <v>515</v>
      </c>
      <c r="B897" s="10" t="s">
        <v>15</v>
      </c>
      <c r="C897" s="10" t="s">
        <v>102</v>
      </c>
      <c r="D897" s="10" t="s">
        <v>11</v>
      </c>
      <c r="E897" s="15" t="s">
        <v>12</v>
      </c>
      <c r="F897" s="7">
        <v>103</v>
      </c>
      <c r="G897" s="7"/>
      <c r="H897" s="7">
        <f t="shared" si="1929"/>
        <v>103</v>
      </c>
      <c r="I897" s="7">
        <v>103</v>
      </c>
      <c r="J897" s="7"/>
      <c r="K897" s="7">
        <f t="shared" si="1930"/>
        <v>103</v>
      </c>
      <c r="L897" s="7">
        <v>103</v>
      </c>
      <c r="M897" s="7"/>
      <c r="N897" s="7">
        <f t="shared" si="1931"/>
        <v>103</v>
      </c>
      <c r="O897" s="126"/>
    </row>
    <row r="898" spans="1:15" ht="47.25" outlineLevel="3" x14ac:dyDescent="0.2">
      <c r="A898" s="5" t="s">
        <v>515</v>
      </c>
      <c r="B898" s="5" t="s">
        <v>15</v>
      </c>
      <c r="C898" s="5" t="s">
        <v>54</v>
      </c>
      <c r="D898" s="5"/>
      <c r="E898" s="19" t="s">
        <v>55</v>
      </c>
      <c r="F898" s="4">
        <f>F899</f>
        <v>66665.5</v>
      </c>
      <c r="G898" s="4">
        <f t="shared" ref="G898:H899" si="1932">G899</f>
        <v>0</v>
      </c>
      <c r="H898" s="4">
        <f t="shared" si="1932"/>
        <v>66665.5</v>
      </c>
      <c r="I898" s="4">
        <f t="shared" ref="I898:L899" si="1933">I899</f>
        <v>63627.4</v>
      </c>
      <c r="J898" s="4">
        <f t="shared" ref="J898:J899" si="1934">J899</f>
        <v>0</v>
      </c>
      <c r="K898" s="4">
        <f t="shared" ref="K898:K899" si="1935">K899</f>
        <v>63627.4</v>
      </c>
      <c r="L898" s="4">
        <f t="shared" si="1933"/>
        <v>61023.6</v>
      </c>
      <c r="M898" s="4">
        <f t="shared" ref="M898:M899" si="1936">M899</f>
        <v>0</v>
      </c>
      <c r="N898" s="4">
        <f t="shared" ref="N898:N899" si="1937">N899</f>
        <v>61023.6</v>
      </c>
      <c r="O898" s="126"/>
    </row>
    <row r="899" spans="1:15" ht="47.25" outlineLevel="4" x14ac:dyDescent="0.2">
      <c r="A899" s="5" t="s">
        <v>515</v>
      </c>
      <c r="B899" s="5" t="s">
        <v>15</v>
      </c>
      <c r="C899" s="5" t="s">
        <v>113</v>
      </c>
      <c r="D899" s="5"/>
      <c r="E899" s="19" t="s">
        <v>114</v>
      </c>
      <c r="F899" s="4">
        <f>F900</f>
        <v>66665.5</v>
      </c>
      <c r="G899" s="4">
        <f t="shared" si="1932"/>
        <v>0</v>
      </c>
      <c r="H899" s="4">
        <f t="shared" si="1932"/>
        <v>66665.5</v>
      </c>
      <c r="I899" s="4">
        <f t="shared" si="1933"/>
        <v>63627.4</v>
      </c>
      <c r="J899" s="4">
        <f t="shared" si="1934"/>
        <v>0</v>
      </c>
      <c r="K899" s="4">
        <f t="shared" si="1935"/>
        <v>63627.4</v>
      </c>
      <c r="L899" s="4">
        <f t="shared" si="1933"/>
        <v>61023.6</v>
      </c>
      <c r="M899" s="4">
        <f t="shared" si="1936"/>
        <v>0</v>
      </c>
      <c r="N899" s="4">
        <f t="shared" si="1937"/>
        <v>61023.6</v>
      </c>
      <c r="O899" s="126"/>
    </row>
    <row r="900" spans="1:15" ht="15.75" outlineLevel="5" x14ac:dyDescent="0.2">
      <c r="A900" s="5" t="s">
        <v>515</v>
      </c>
      <c r="B900" s="5" t="s">
        <v>15</v>
      </c>
      <c r="C900" s="5" t="s">
        <v>522</v>
      </c>
      <c r="D900" s="5"/>
      <c r="E900" s="19" t="s">
        <v>134</v>
      </c>
      <c r="F900" s="4">
        <f>F901+F902+F903</f>
        <v>66665.5</v>
      </c>
      <c r="G900" s="4">
        <f t="shared" ref="G900:H900" si="1938">G901+G902+G903</f>
        <v>0</v>
      </c>
      <c r="H900" s="4">
        <f t="shared" si="1938"/>
        <v>66665.5</v>
      </c>
      <c r="I900" s="4">
        <f t="shared" ref="I900:L900" si="1939">I901+I902+I903</f>
        <v>63627.4</v>
      </c>
      <c r="J900" s="4">
        <f t="shared" ref="J900" si="1940">J901+J902+J903</f>
        <v>0</v>
      </c>
      <c r="K900" s="4">
        <f t="shared" ref="K900" si="1941">K901+K902+K903</f>
        <v>63627.4</v>
      </c>
      <c r="L900" s="4">
        <f t="shared" si="1939"/>
        <v>61023.6</v>
      </c>
      <c r="M900" s="4">
        <f t="shared" ref="M900" si="1942">M901+M902+M903</f>
        <v>0</v>
      </c>
      <c r="N900" s="4">
        <f t="shared" ref="N900" si="1943">N901+N902+N903</f>
        <v>61023.6</v>
      </c>
      <c r="O900" s="126"/>
    </row>
    <row r="901" spans="1:15" ht="47.25" outlineLevel="7" x14ac:dyDescent="0.2">
      <c r="A901" s="10" t="s">
        <v>515</v>
      </c>
      <c r="B901" s="10" t="s">
        <v>15</v>
      </c>
      <c r="C901" s="10" t="s">
        <v>522</v>
      </c>
      <c r="D901" s="10" t="s">
        <v>8</v>
      </c>
      <c r="E901" s="15" t="s">
        <v>9</v>
      </c>
      <c r="F901" s="7">
        <v>60426.1</v>
      </c>
      <c r="G901" s="7"/>
      <c r="H901" s="7">
        <f t="shared" ref="H901:H903" si="1944">SUM(F901:G901)</f>
        <v>60426.1</v>
      </c>
      <c r="I901" s="7">
        <v>57388</v>
      </c>
      <c r="J901" s="7"/>
      <c r="K901" s="7">
        <f t="shared" ref="K901:K903" si="1945">SUM(I901:J901)</f>
        <v>57388</v>
      </c>
      <c r="L901" s="7">
        <v>55090</v>
      </c>
      <c r="M901" s="7"/>
      <c r="N901" s="7">
        <f t="shared" ref="N901:N903" si="1946">SUM(L901:M901)</f>
        <v>55090</v>
      </c>
      <c r="O901" s="126"/>
    </row>
    <row r="902" spans="1:15" ht="31.5" outlineLevel="7" x14ac:dyDescent="0.2">
      <c r="A902" s="10" t="s">
        <v>515</v>
      </c>
      <c r="B902" s="10" t="s">
        <v>15</v>
      </c>
      <c r="C902" s="10" t="s">
        <v>522</v>
      </c>
      <c r="D902" s="10" t="s">
        <v>11</v>
      </c>
      <c r="E902" s="15" t="s">
        <v>12</v>
      </c>
      <c r="F902" s="7">
        <v>6130.8</v>
      </c>
      <c r="G902" s="7"/>
      <c r="H902" s="7">
        <f t="shared" si="1944"/>
        <v>6130.8</v>
      </c>
      <c r="I902" s="7">
        <v>6130.8</v>
      </c>
      <c r="J902" s="7"/>
      <c r="K902" s="7">
        <f t="shared" si="1945"/>
        <v>6130.8</v>
      </c>
      <c r="L902" s="7">
        <v>5825</v>
      </c>
      <c r="M902" s="7"/>
      <c r="N902" s="7">
        <f t="shared" si="1946"/>
        <v>5825</v>
      </c>
      <c r="O902" s="126"/>
    </row>
    <row r="903" spans="1:15" ht="15.75" outlineLevel="7" x14ac:dyDescent="0.2">
      <c r="A903" s="10" t="s">
        <v>515</v>
      </c>
      <c r="B903" s="10" t="s">
        <v>15</v>
      </c>
      <c r="C903" s="10" t="s">
        <v>522</v>
      </c>
      <c r="D903" s="10" t="s">
        <v>27</v>
      </c>
      <c r="E903" s="15" t="s">
        <v>28</v>
      </c>
      <c r="F903" s="7">
        <v>108.6</v>
      </c>
      <c r="G903" s="7"/>
      <c r="H903" s="7">
        <f t="shared" si="1944"/>
        <v>108.6</v>
      </c>
      <c r="I903" s="7">
        <v>108.6</v>
      </c>
      <c r="J903" s="7"/>
      <c r="K903" s="7">
        <f t="shared" si="1945"/>
        <v>108.6</v>
      </c>
      <c r="L903" s="7">
        <v>108.6</v>
      </c>
      <c r="M903" s="7"/>
      <c r="N903" s="7">
        <f t="shared" si="1946"/>
        <v>108.6</v>
      </c>
      <c r="O903" s="126"/>
    </row>
    <row r="904" spans="1:15" ht="31.5" outlineLevel="2" x14ac:dyDescent="0.2">
      <c r="A904" s="5" t="s">
        <v>515</v>
      </c>
      <c r="B904" s="5" t="s">
        <v>15</v>
      </c>
      <c r="C904" s="5" t="s">
        <v>17</v>
      </c>
      <c r="D904" s="5"/>
      <c r="E904" s="19" t="s">
        <v>18</v>
      </c>
      <c r="F904" s="4">
        <f>F905+F907</f>
        <v>22762</v>
      </c>
      <c r="G904" s="4">
        <f t="shared" ref="G904:H904" si="1947">G905+G907</f>
        <v>0</v>
      </c>
      <c r="H904" s="4">
        <f t="shared" si="1947"/>
        <v>22762</v>
      </c>
      <c r="I904" s="4">
        <f t="shared" ref="I904:L904" si="1948">I905+I907</f>
        <v>80333.299999999988</v>
      </c>
      <c r="J904" s="4">
        <f t="shared" ref="J904" si="1949">J905+J907</f>
        <v>0</v>
      </c>
      <c r="K904" s="4">
        <f t="shared" ref="K904" si="1950">K905+K907</f>
        <v>80333.299999999988</v>
      </c>
      <c r="L904" s="4">
        <f t="shared" si="1948"/>
        <v>119401.2</v>
      </c>
      <c r="M904" s="4">
        <f t="shared" ref="M904" si="1951">M905+M907</f>
        <v>0</v>
      </c>
      <c r="N904" s="4">
        <f t="shared" ref="N904" si="1952">N905+N907</f>
        <v>119401.2</v>
      </c>
      <c r="O904" s="126"/>
    </row>
    <row r="905" spans="1:15" ht="47.25" outlineLevel="3" x14ac:dyDescent="0.2">
      <c r="A905" s="5" t="s">
        <v>515</v>
      </c>
      <c r="B905" s="5" t="s">
        <v>15</v>
      </c>
      <c r="C905" s="5" t="s">
        <v>523</v>
      </c>
      <c r="D905" s="5"/>
      <c r="E905" s="19" t="s">
        <v>611</v>
      </c>
      <c r="F905" s="4">
        <f>F906</f>
        <v>22762</v>
      </c>
      <c r="G905" s="4">
        <f t="shared" ref="G905:H905" si="1953">G906</f>
        <v>0</v>
      </c>
      <c r="H905" s="4">
        <f t="shared" si="1953"/>
        <v>22762</v>
      </c>
      <c r="I905" s="4">
        <f t="shared" ref="I905:L905" si="1954">I906</f>
        <v>43460.1</v>
      </c>
      <c r="J905" s="4">
        <f t="shared" ref="J905" si="1955">J906</f>
        <v>0</v>
      </c>
      <c r="K905" s="4">
        <f t="shared" ref="K905" si="1956">K906</f>
        <v>43460.1</v>
      </c>
      <c r="L905" s="4">
        <f t="shared" si="1954"/>
        <v>43597.3</v>
      </c>
      <c r="M905" s="4">
        <f t="shared" ref="M905" si="1957">M906</f>
        <v>0</v>
      </c>
      <c r="N905" s="4">
        <f t="shared" ref="N905" si="1958">N906</f>
        <v>43597.3</v>
      </c>
      <c r="O905" s="126"/>
    </row>
    <row r="906" spans="1:15" ht="15.75" outlineLevel="7" x14ac:dyDescent="0.2">
      <c r="A906" s="10" t="s">
        <v>515</v>
      </c>
      <c r="B906" s="10" t="s">
        <v>15</v>
      </c>
      <c r="C906" s="10" t="s">
        <v>523</v>
      </c>
      <c r="D906" s="10" t="s">
        <v>27</v>
      </c>
      <c r="E906" s="15" t="s">
        <v>28</v>
      </c>
      <c r="F906" s="7">
        <v>22762</v>
      </c>
      <c r="G906" s="7"/>
      <c r="H906" s="7">
        <f t="shared" ref="H906" si="1959">SUM(F906:G906)</f>
        <v>22762</v>
      </c>
      <c r="I906" s="7">
        <f>43597.5-137.4</f>
        <v>43460.1</v>
      </c>
      <c r="J906" s="7"/>
      <c r="K906" s="7">
        <f t="shared" ref="K906" si="1960">SUM(I906:J906)</f>
        <v>43460.1</v>
      </c>
      <c r="L906" s="7">
        <v>43597.3</v>
      </c>
      <c r="M906" s="7"/>
      <c r="N906" s="7">
        <f t="shared" ref="N906" si="1961">SUM(L906:M906)</f>
        <v>43597.3</v>
      </c>
      <c r="O906" s="126"/>
    </row>
    <row r="907" spans="1:15" ht="15.75" outlineLevel="3" x14ac:dyDescent="0.2">
      <c r="A907" s="5" t="s">
        <v>515</v>
      </c>
      <c r="B907" s="5" t="s">
        <v>15</v>
      </c>
      <c r="C907" s="5" t="s">
        <v>524</v>
      </c>
      <c r="D907" s="5"/>
      <c r="E907" s="19" t="s">
        <v>525</v>
      </c>
      <c r="F907" s="4">
        <f>F908</f>
        <v>0</v>
      </c>
      <c r="G907" s="4">
        <f t="shared" ref="G907:H907" si="1962">G908</f>
        <v>0</v>
      </c>
      <c r="H907" s="4">
        <f t="shared" si="1962"/>
        <v>0</v>
      </c>
      <c r="I907" s="4">
        <f t="shared" ref="I907:L907" si="1963">I908</f>
        <v>36873.199999999997</v>
      </c>
      <c r="J907" s="4">
        <f t="shared" ref="J907" si="1964">J908</f>
        <v>0</v>
      </c>
      <c r="K907" s="4">
        <f t="shared" ref="K907" si="1965">K908</f>
        <v>36873.199999999997</v>
      </c>
      <c r="L907" s="4">
        <f t="shared" si="1963"/>
        <v>75803.899999999994</v>
      </c>
      <c r="M907" s="4">
        <f t="shared" ref="M907" si="1966">M908</f>
        <v>0</v>
      </c>
      <c r="N907" s="4">
        <f t="shared" ref="N907" si="1967">N908</f>
        <v>75803.899999999994</v>
      </c>
      <c r="O907" s="126"/>
    </row>
    <row r="908" spans="1:15" ht="15.75" outlineLevel="7" x14ac:dyDescent="0.2">
      <c r="A908" s="10" t="s">
        <v>515</v>
      </c>
      <c r="B908" s="10" t="s">
        <v>15</v>
      </c>
      <c r="C908" s="10" t="s">
        <v>524</v>
      </c>
      <c r="D908" s="10" t="s">
        <v>27</v>
      </c>
      <c r="E908" s="15" t="s">
        <v>28</v>
      </c>
      <c r="F908" s="7"/>
      <c r="G908" s="7"/>
      <c r="H908" s="7">
        <f t="shared" ref="H908" si="1968">SUM(F908:G908)</f>
        <v>0</v>
      </c>
      <c r="I908" s="7">
        <v>36873.199999999997</v>
      </c>
      <c r="J908" s="7"/>
      <c r="K908" s="7">
        <f t="shared" ref="K908" si="1969">SUM(I908:J908)</f>
        <v>36873.199999999997</v>
      </c>
      <c r="L908" s="7">
        <v>75803.899999999994</v>
      </c>
      <c r="M908" s="7"/>
      <c r="N908" s="7">
        <f t="shared" ref="N908" si="1970">SUM(L908:M908)</f>
        <v>75803.899999999994</v>
      </c>
      <c r="O908" s="126"/>
    </row>
    <row r="909" spans="1:15" ht="15.75" outlineLevel="7" x14ac:dyDescent="0.2">
      <c r="A909" s="5" t="s">
        <v>515</v>
      </c>
      <c r="B909" s="5" t="s">
        <v>560</v>
      </c>
      <c r="C909" s="10"/>
      <c r="D909" s="10"/>
      <c r="E909" s="11" t="s">
        <v>544</v>
      </c>
      <c r="F909" s="4">
        <f>F910</f>
        <v>150.9</v>
      </c>
      <c r="G909" s="4">
        <f t="shared" ref="G909:H910" si="1971">G910</f>
        <v>0</v>
      </c>
      <c r="H909" s="4">
        <f t="shared" si="1971"/>
        <v>150.9</v>
      </c>
      <c r="I909" s="4">
        <f t="shared" ref="I909:L909" si="1972">I910</f>
        <v>150.9</v>
      </c>
      <c r="J909" s="4">
        <f t="shared" ref="J909:J910" si="1973">J910</f>
        <v>0</v>
      </c>
      <c r="K909" s="4">
        <f t="shared" ref="K909:K910" si="1974">K910</f>
        <v>150.9</v>
      </c>
      <c r="L909" s="4">
        <f t="shared" si="1972"/>
        <v>150.9</v>
      </c>
      <c r="M909" s="4">
        <f t="shared" ref="M909:M910" si="1975">M910</f>
        <v>0</v>
      </c>
      <c r="N909" s="4">
        <f t="shared" ref="N909:N910" si="1976">N910</f>
        <v>150.9</v>
      </c>
      <c r="O909" s="126"/>
    </row>
    <row r="910" spans="1:15" ht="31.5" outlineLevel="1" x14ac:dyDescent="0.2">
      <c r="A910" s="5" t="s">
        <v>515</v>
      </c>
      <c r="B910" s="5" t="s">
        <v>21</v>
      </c>
      <c r="C910" s="5"/>
      <c r="D910" s="5"/>
      <c r="E910" s="19" t="s">
        <v>22</v>
      </c>
      <c r="F910" s="4">
        <f>F911</f>
        <v>150.9</v>
      </c>
      <c r="G910" s="4">
        <f t="shared" si="1971"/>
        <v>0</v>
      </c>
      <c r="H910" s="4">
        <f t="shared" si="1971"/>
        <v>150.9</v>
      </c>
      <c r="I910" s="4">
        <f t="shared" ref="I910:L910" si="1977">I911</f>
        <v>150.9</v>
      </c>
      <c r="J910" s="4">
        <f t="shared" si="1973"/>
        <v>0</v>
      </c>
      <c r="K910" s="4">
        <f t="shared" si="1974"/>
        <v>150.9</v>
      </c>
      <c r="L910" s="4">
        <f t="shared" si="1977"/>
        <v>150.9</v>
      </c>
      <c r="M910" s="4">
        <f t="shared" si="1975"/>
        <v>0</v>
      </c>
      <c r="N910" s="4">
        <f t="shared" si="1976"/>
        <v>150.9</v>
      </c>
      <c r="O910" s="126"/>
    </row>
    <row r="911" spans="1:15" ht="31.5" outlineLevel="2" x14ac:dyDescent="0.2">
      <c r="A911" s="5" t="s">
        <v>515</v>
      </c>
      <c r="B911" s="5" t="s">
        <v>21</v>
      </c>
      <c r="C911" s="5" t="s">
        <v>52</v>
      </c>
      <c r="D911" s="5"/>
      <c r="E911" s="19" t="s">
        <v>53</v>
      </c>
      <c r="F911" s="4">
        <f>F912+F916</f>
        <v>150.9</v>
      </c>
      <c r="G911" s="4">
        <f t="shared" ref="G911:H911" si="1978">G912+G916</f>
        <v>0</v>
      </c>
      <c r="H911" s="4">
        <f t="shared" si="1978"/>
        <v>150.9</v>
      </c>
      <c r="I911" s="4">
        <f t="shared" ref="I911:L911" si="1979">I912+I916</f>
        <v>150.9</v>
      </c>
      <c r="J911" s="4">
        <f t="shared" ref="J911" si="1980">J912+J916</f>
        <v>0</v>
      </c>
      <c r="K911" s="4">
        <f t="shared" ref="K911" si="1981">K912+K916</f>
        <v>150.9</v>
      </c>
      <c r="L911" s="4">
        <f t="shared" si="1979"/>
        <v>150.9</v>
      </c>
      <c r="M911" s="4">
        <f t="shared" ref="M911" si="1982">M912+M916</f>
        <v>0</v>
      </c>
      <c r="N911" s="4">
        <f t="shared" ref="N911" si="1983">N912+N916</f>
        <v>150.9</v>
      </c>
      <c r="O911" s="126"/>
    </row>
    <row r="912" spans="1:15" ht="31.5" outlineLevel="3" x14ac:dyDescent="0.2">
      <c r="A912" s="5" t="s">
        <v>515</v>
      </c>
      <c r="B912" s="5" t="s">
        <v>21</v>
      </c>
      <c r="C912" s="5" t="s">
        <v>98</v>
      </c>
      <c r="D912" s="5"/>
      <c r="E912" s="19" t="s">
        <v>99</v>
      </c>
      <c r="F912" s="4">
        <f>F913</f>
        <v>50.9</v>
      </c>
      <c r="G912" s="4">
        <f t="shared" ref="G912:H914" si="1984">G913</f>
        <v>0</v>
      </c>
      <c r="H912" s="4">
        <f t="shared" si="1984"/>
        <v>50.9</v>
      </c>
      <c r="I912" s="4">
        <f t="shared" ref="I912:I914" si="1985">I913</f>
        <v>50.9</v>
      </c>
      <c r="J912" s="4">
        <f t="shared" ref="J912:J914" si="1986">J913</f>
        <v>0</v>
      </c>
      <c r="K912" s="4">
        <f t="shared" ref="K912:K914" si="1987">K913</f>
        <v>50.9</v>
      </c>
      <c r="L912" s="4">
        <f t="shared" ref="L912:L914" si="1988">L913</f>
        <v>50.9</v>
      </c>
      <c r="M912" s="4">
        <f t="shared" ref="M912:M914" si="1989">M913</f>
        <v>0</v>
      </c>
      <c r="N912" s="4">
        <f t="shared" ref="N912:N914" si="1990">N913</f>
        <v>50.9</v>
      </c>
      <c r="O912" s="126"/>
    </row>
    <row r="913" spans="1:15" ht="47.25" outlineLevel="4" x14ac:dyDescent="0.2">
      <c r="A913" s="5" t="s">
        <v>515</v>
      </c>
      <c r="B913" s="5" t="s">
        <v>21</v>
      </c>
      <c r="C913" s="5" t="s">
        <v>100</v>
      </c>
      <c r="D913" s="5"/>
      <c r="E913" s="19" t="s">
        <v>101</v>
      </c>
      <c r="F913" s="4">
        <f>F914</f>
        <v>50.9</v>
      </c>
      <c r="G913" s="4">
        <f t="shared" si="1984"/>
        <v>0</v>
      </c>
      <c r="H913" s="4">
        <f t="shared" si="1984"/>
        <v>50.9</v>
      </c>
      <c r="I913" s="4">
        <f t="shared" si="1985"/>
        <v>50.9</v>
      </c>
      <c r="J913" s="4">
        <f t="shared" si="1986"/>
        <v>0</v>
      </c>
      <c r="K913" s="4">
        <f t="shared" si="1987"/>
        <v>50.9</v>
      </c>
      <c r="L913" s="4">
        <f t="shared" si="1988"/>
        <v>50.9</v>
      </c>
      <c r="M913" s="4">
        <f t="shared" si="1989"/>
        <v>0</v>
      </c>
      <c r="N913" s="4">
        <f t="shared" si="1990"/>
        <v>50.9</v>
      </c>
      <c r="O913" s="126"/>
    </row>
    <row r="914" spans="1:15" ht="15.75" outlineLevel="5" x14ac:dyDescent="0.2">
      <c r="A914" s="5" t="s">
        <v>515</v>
      </c>
      <c r="B914" s="5" t="s">
        <v>21</v>
      </c>
      <c r="C914" s="5" t="s">
        <v>102</v>
      </c>
      <c r="D914" s="5"/>
      <c r="E914" s="19" t="s">
        <v>103</v>
      </c>
      <c r="F914" s="4">
        <f>F915</f>
        <v>50.9</v>
      </c>
      <c r="G914" s="4">
        <f t="shared" si="1984"/>
        <v>0</v>
      </c>
      <c r="H914" s="4">
        <f t="shared" si="1984"/>
        <v>50.9</v>
      </c>
      <c r="I914" s="4">
        <f t="shared" si="1985"/>
        <v>50.9</v>
      </c>
      <c r="J914" s="4">
        <f t="shared" si="1986"/>
        <v>0</v>
      </c>
      <c r="K914" s="4">
        <f t="shared" si="1987"/>
        <v>50.9</v>
      </c>
      <c r="L914" s="4">
        <f t="shared" si="1988"/>
        <v>50.9</v>
      </c>
      <c r="M914" s="4">
        <f t="shared" si="1989"/>
        <v>0</v>
      </c>
      <c r="N914" s="4">
        <f t="shared" si="1990"/>
        <v>50.9</v>
      </c>
      <c r="O914" s="126"/>
    </row>
    <row r="915" spans="1:15" ht="31.5" outlineLevel="7" x14ac:dyDescent="0.2">
      <c r="A915" s="10" t="s">
        <v>515</v>
      </c>
      <c r="B915" s="10" t="s">
        <v>21</v>
      </c>
      <c r="C915" s="10" t="s">
        <v>102</v>
      </c>
      <c r="D915" s="10" t="s">
        <v>11</v>
      </c>
      <c r="E915" s="15" t="s">
        <v>12</v>
      </c>
      <c r="F915" s="7">
        <v>50.9</v>
      </c>
      <c r="G915" s="7"/>
      <c r="H915" s="7">
        <f t="shared" ref="H915" si="1991">SUM(F915:G915)</f>
        <v>50.9</v>
      </c>
      <c r="I915" s="7">
        <v>50.9</v>
      </c>
      <c r="J915" s="7"/>
      <c r="K915" s="7">
        <f t="shared" ref="K915" si="1992">SUM(I915:J915)</f>
        <v>50.9</v>
      </c>
      <c r="L915" s="7">
        <v>50.9</v>
      </c>
      <c r="M915" s="7"/>
      <c r="N915" s="7">
        <f t="shared" ref="N915" si="1993">SUM(L915:M915)</f>
        <v>50.9</v>
      </c>
      <c r="O915" s="126"/>
    </row>
    <row r="916" spans="1:15" ht="47.25" outlineLevel="3" x14ac:dyDescent="0.2">
      <c r="A916" s="5" t="s">
        <v>515</v>
      </c>
      <c r="B916" s="5" t="s">
        <v>21</v>
      </c>
      <c r="C916" s="5" t="s">
        <v>54</v>
      </c>
      <c r="D916" s="5"/>
      <c r="E916" s="19" t="s">
        <v>55</v>
      </c>
      <c r="F916" s="4">
        <f>F917</f>
        <v>100</v>
      </c>
      <c r="G916" s="4">
        <f t="shared" ref="G916:H918" si="1994">G917</f>
        <v>0</v>
      </c>
      <c r="H916" s="4">
        <f t="shared" si="1994"/>
        <v>100</v>
      </c>
      <c r="I916" s="4">
        <f t="shared" ref="I916:L918" si="1995">I917</f>
        <v>100</v>
      </c>
      <c r="J916" s="4">
        <f t="shared" ref="J916:J918" si="1996">J917</f>
        <v>0</v>
      </c>
      <c r="K916" s="4">
        <f t="shared" ref="K916:K918" si="1997">K917</f>
        <v>100</v>
      </c>
      <c r="L916" s="4">
        <f t="shared" si="1995"/>
        <v>100</v>
      </c>
      <c r="M916" s="4">
        <f t="shared" ref="M916:M918" si="1998">M917</f>
        <v>0</v>
      </c>
      <c r="N916" s="4">
        <f t="shared" ref="N916:N918" si="1999">N917</f>
        <v>100</v>
      </c>
      <c r="O916" s="126"/>
    </row>
    <row r="917" spans="1:15" ht="47.25" outlineLevel="4" x14ac:dyDescent="0.2">
      <c r="A917" s="5" t="s">
        <v>515</v>
      </c>
      <c r="B917" s="5" t="s">
        <v>21</v>
      </c>
      <c r="C917" s="5" t="s">
        <v>113</v>
      </c>
      <c r="D917" s="5"/>
      <c r="E917" s="19" t="s">
        <v>114</v>
      </c>
      <c r="F917" s="4">
        <f>F918</f>
        <v>100</v>
      </c>
      <c r="G917" s="4">
        <f t="shared" si="1994"/>
        <v>0</v>
      </c>
      <c r="H917" s="4">
        <f t="shared" si="1994"/>
        <v>100</v>
      </c>
      <c r="I917" s="4">
        <f t="shared" si="1995"/>
        <v>100</v>
      </c>
      <c r="J917" s="4">
        <f t="shared" si="1996"/>
        <v>0</v>
      </c>
      <c r="K917" s="4">
        <f t="shared" si="1997"/>
        <v>100</v>
      </c>
      <c r="L917" s="4">
        <f t="shared" si="1995"/>
        <v>100</v>
      </c>
      <c r="M917" s="4">
        <f t="shared" si="1998"/>
        <v>0</v>
      </c>
      <c r="N917" s="4">
        <f t="shared" si="1999"/>
        <v>100</v>
      </c>
      <c r="O917" s="126"/>
    </row>
    <row r="918" spans="1:15" ht="15.75" outlineLevel="5" x14ac:dyDescent="0.2">
      <c r="A918" s="5" t="s">
        <v>515</v>
      </c>
      <c r="B918" s="5" t="s">
        <v>21</v>
      </c>
      <c r="C918" s="5" t="s">
        <v>522</v>
      </c>
      <c r="D918" s="5"/>
      <c r="E918" s="19" t="s">
        <v>134</v>
      </c>
      <c r="F918" s="4">
        <f>F919</f>
        <v>100</v>
      </c>
      <c r="G918" s="4">
        <f t="shared" si="1994"/>
        <v>0</v>
      </c>
      <c r="H918" s="4">
        <f t="shared" si="1994"/>
        <v>100</v>
      </c>
      <c r="I918" s="4">
        <f t="shared" si="1995"/>
        <v>100</v>
      </c>
      <c r="J918" s="4">
        <f t="shared" si="1996"/>
        <v>0</v>
      </c>
      <c r="K918" s="4">
        <f t="shared" si="1997"/>
        <v>100</v>
      </c>
      <c r="L918" s="4">
        <f t="shared" si="1995"/>
        <v>100</v>
      </c>
      <c r="M918" s="4">
        <f t="shared" si="1998"/>
        <v>0</v>
      </c>
      <c r="N918" s="4">
        <f t="shared" si="1999"/>
        <v>100</v>
      </c>
      <c r="O918" s="126"/>
    </row>
    <row r="919" spans="1:15" ht="31.5" outlineLevel="7" x14ac:dyDescent="0.2">
      <c r="A919" s="10" t="s">
        <v>515</v>
      </c>
      <c r="B919" s="10" t="s">
        <v>21</v>
      </c>
      <c r="C919" s="10" t="s">
        <v>522</v>
      </c>
      <c r="D919" s="10" t="s">
        <v>11</v>
      </c>
      <c r="E919" s="15" t="s">
        <v>12</v>
      </c>
      <c r="F919" s="7">
        <v>100</v>
      </c>
      <c r="G919" s="7"/>
      <c r="H919" s="7">
        <f t="shared" ref="H919" si="2000">SUM(F919:G919)</f>
        <v>100</v>
      </c>
      <c r="I919" s="7">
        <v>100</v>
      </c>
      <c r="J919" s="7"/>
      <c r="K919" s="7">
        <f t="shared" ref="K919" si="2001">SUM(I919:J919)</f>
        <v>100</v>
      </c>
      <c r="L919" s="7">
        <v>100</v>
      </c>
      <c r="M919" s="7"/>
      <c r="N919" s="7">
        <f t="shared" ref="N919" si="2002">SUM(L919:M919)</f>
        <v>100</v>
      </c>
      <c r="O919" s="126"/>
    </row>
    <row r="920" spans="1:15" ht="24.75" customHeight="1" x14ac:dyDescent="0.25">
      <c r="A920" s="202" t="s">
        <v>542</v>
      </c>
      <c r="B920" s="203"/>
      <c r="C920" s="203"/>
      <c r="D920" s="203"/>
      <c r="E920" s="204"/>
      <c r="F920" s="171">
        <f t="shared" ref="F920:N920" si="2003">F873+F796+F696+F550+F503+F471+F57+F33+F12</f>
        <v>3327092.5047000009</v>
      </c>
      <c r="G920" s="171">
        <f t="shared" si="2003"/>
        <v>-15217.52072</v>
      </c>
      <c r="H920" s="171">
        <f t="shared" si="2003"/>
        <v>3311874.9839800005</v>
      </c>
      <c r="I920" s="171">
        <f t="shared" si="2003"/>
        <v>3215056.5295499992</v>
      </c>
      <c r="J920" s="171">
        <f t="shared" si="2003"/>
        <v>5022.3999999999978</v>
      </c>
      <c r="K920" s="171">
        <f t="shared" si="2003"/>
        <v>3220078.9295499995</v>
      </c>
      <c r="L920" s="171">
        <f t="shared" si="2003"/>
        <v>3018558.8200000008</v>
      </c>
      <c r="M920" s="171">
        <f t="shared" si="2003"/>
        <v>4154.3999999999996</v>
      </c>
      <c r="N920" s="171">
        <f t="shared" si="2003"/>
        <v>3022713.2200000007</v>
      </c>
      <c r="O920" s="126"/>
    </row>
    <row r="921" spans="1:15" x14ac:dyDescent="0.2">
      <c r="A921" s="161"/>
      <c r="B921" s="161"/>
      <c r="C921" s="161"/>
      <c r="D921" s="161"/>
      <c r="E921" s="183"/>
      <c r="F921" s="161"/>
      <c r="G921" s="218"/>
      <c r="H921" s="161"/>
      <c r="I921" s="161"/>
      <c r="J921" s="161"/>
      <c r="K921" s="161"/>
      <c r="L921" s="161"/>
      <c r="M921" s="161"/>
      <c r="N921" s="161"/>
    </row>
    <row r="922" spans="1:15" ht="15.75" hidden="1" x14ac:dyDescent="0.25">
      <c r="A922" s="161"/>
      <c r="B922" s="161"/>
      <c r="C922" s="161"/>
      <c r="D922" s="161"/>
      <c r="E922" s="183"/>
      <c r="F922" s="172"/>
      <c r="G922" s="172"/>
      <c r="H922" s="172"/>
      <c r="I922" s="172"/>
      <c r="J922" s="172"/>
      <c r="K922" s="172"/>
      <c r="L922" s="172"/>
      <c r="M922" s="161"/>
      <c r="N922" s="161"/>
    </row>
    <row r="923" spans="1:15" hidden="1" x14ac:dyDescent="0.2">
      <c r="A923" s="161"/>
      <c r="B923" s="161"/>
      <c r="C923" s="161"/>
      <c r="D923" s="161"/>
      <c r="E923" s="183"/>
      <c r="F923" s="161"/>
      <c r="G923" s="161"/>
      <c r="H923" s="161"/>
      <c r="I923" s="161"/>
      <c r="J923" s="161"/>
      <c r="K923" s="161"/>
      <c r="L923" s="161"/>
      <c r="M923" s="161"/>
      <c r="N923" s="161"/>
    </row>
    <row r="924" spans="1:15" hidden="1" x14ac:dyDescent="0.2">
      <c r="A924" s="161"/>
      <c r="B924" s="161"/>
      <c r="C924" s="161"/>
      <c r="D924" s="161"/>
      <c r="E924" s="183"/>
      <c r="F924" s="219">
        <f>F920-F922</f>
        <v>3327092.5047000009</v>
      </c>
      <c r="G924" s="220"/>
      <c r="H924" s="220"/>
      <c r="I924" s="220">
        <f t="shared" ref="I924:L924" si="2004">I920-I922</f>
        <v>3215056.5295499992</v>
      </c>
      <c r="J924" s="220"/>
      <c r="K924" s="220"/>
      <c r="L924" s="220">
        <f t="shared" si="2004"/>
        <v>3018558.8200000008</v>
      </c>
      <c r="M924" s="161"/>
      <c r="N924" s="161"/>
    </row>
    <row r="925" spans="1:15" hidden="1" x14ac:dyDescent="0.2">
      <c r="A925" s="161"/>
      <c r="B925" s="161"/>
      <c r="C925" s="161"/>
      <c r="D925" s="161"/>
      <c r="E925" s="183"/>
      <c r="F925" s="220">
        <f>F889+F883+F862+F793+F791+F787+F741+F693+F687+F680+F677+F661+F634+F606+F604+F602+F583+F571+F569+F524+F431+F429+F423+F418+F413+F352+F333+F331+F326+F321+F284+F282+F279+F266+F241+F213+F198+F196+F189+F149+F136+F134+F96+F90+F87+F84+F82+F80+F69+F67+F610</f>
        <v>1764453.2999999996</v>
      </c>
      <c r="G925" s="220">
        <f t="shared" ref="G925:N925" si="2005">G889+G883+G862+G793+G791+G787+G741+G693+G687+G680+G677+G661+G634+G606+G604+G602+G583+G571+G569+G524+G431+G429+G423+G418+G413+G352+G333+G331+G326+G321+G284+G282+G279+G266+G241+G213+G198+G196+G189+G149+G136+G134+G96+G90+G87+G84+G82+G80+G69+G67+G610</f>
        <v>-14842.172610000001</v>
      </c>
      <c r="H925" s="220">
        <f t="shared" si="2005"/>
        <v>1749611.1273899996</v>
      </c>
      <c r="I925" s="220">
        <f t="shared" si="2005"/>
        <v>1740148.2024999999</v>
      </c>
      <c r="J925" s="220">
        <f t="shared" si="2005"/>
        <v>5022.3999999999996</v>
      </c>
      <c r="K925" s="220">
        <f t="shared" si="2005"/>
        <v>1745170.6025</v>
      </c>
      <c r="L925" s="220">
        <f t="shared" si="2005"/>
        <v>1502481.6</v>
      </c>
      <c r="M925" s="220">
        <f t="shared" si="2005"/>
        <v>4154.3999999999996</v>
      </c>
      <c r="N925" s="220">
        <f t="shared" si="2005"/>
        <v>1506636</v>
      </c>
    </row>
    <row r="926" spans="1:15" hidden="1" x14ac:dyDescent="0.2">
      <c r="A926" s="161"/>
      <c r="B926" s="161"/>
      <c r="C926" s="161"/>
      <c r="D926" s="161"/>
      <c r="E926" s="183"/>
      <c r="F926" s="220">
        <f>F924-F925</f>
        <v>1562639.2047000013</v>
      </c>
      <c r="G926" s="220"/>
      <c r="H926" s="220"/>
      <c r="I926" s="220">
        <f t="shared" ref="I926:L926" si="2006">I924-I925</f>
        <v>1474908.3270499993</v>
      </c>
      <c r="J926" s="220"/>
      <c r="K926" s="220"/>
      <c r="L926" s="220">
        <f t="shared" si="2006"/>
        <v>1516077.2200000007</v>
      </c>
      <c r="M926" s="161"/>
      <c r="N926" s="161"/>
    </row>
    <row r="927" spans="1:15" hidden="1" x14ac:dyDescent="0.2">
      <c r="A927" s="161"/>
      <c r="B927" s="161"/>
      <c r="C927" s="161"/>
      <c r="D927" s="161"/>
      <c r="E927" s="183"/>
      <c r="F927" s="161"/>
      <c r="G927" s="161"/>
      <c r="H927" s="161"/>
      <c r="I927" s="161"/>
      <c r="J927" s="161"/>
      <c r="K927" s="161"/>
      <c r="L927" s="161"/>
      <c r="M927" s="161"/>
      <c r="N927" s="161"/>
    </row>
    <row r="928" spans="1:15" hidden="1" x14ac:dyDescent="0.2">
      <c r="A928" s="161"/>
      <c r="B928" s="161"/>
      <c r="C928" s="161"/>
      <c r="D928" s="161"/>
      <c r="E928" s="183"/>
      <c r="F928" s="161"/>
      <c r="G928" s="169"/>
      <c r="H928" s="161"/>
      <c r="I928" s="161"/>
      <c r="J928" s="161"/>
      <c r="K928" s="161"/>
      <c r="L928" s="161"/>
      <c r="M928" s="161"/>
      <c r="N928" s="161"/>
    </row>
    <row r="929" spans="1:14" hidden="1" x14ac:dyDescent="0.2">
      <c r="A929" s="161"/>
      <c r="B929" s="161"/>
      <c r="C929" s="161"/>
      <c r="D929" s="161"/>
      <c r="E929" s="183"/>
      <c r="F929" s="161"/>
      <c r="G929" s="161"/>
      <c r="H929" s="161"/>
      <c r="I929" s="161"/>
      <c r="J929" s="161"/>
      <c r="K929" s="161"/>
      <c r="L929" s="161"/>
      <c r="M929" s="161"/>
      <c r="N929" s="161"/>
    </row>
    <row r="930" spans="1:14" hidden="1" x14ac:dyDescent="0.2">
      <c r="A930" s="161"/>
      <c r="B930" s="161"/>
      <c r="C930" s="161"/>
      <c r="D930" s="161"/>
      <c r="E930" s="183"/>
      <c r="F930" s="161"/>
      <c r="G930" s="218"/>
      <c r="H930" s="161"/>
      <c r="I930" s="161"/>
      <c r="J930" s="161"/>
      <c r="K930" s="161"/>
      <c r="L930" s="161"/>
      <c r="M930" s="161"/>
      <c r="N930" s="161"/>
    </row>
    <row r="931" spans="1:14" hidden="1" x14ac:dyDescent="0.2">
      <c r="A931" s="161"/>
      <c r="B931" s="161"/>
      <c r="C931" s="161"/>
      <c r="D931" s="161"/>
      <c r="E931" s="183"/>
      <c r="F931" s="161"/>
      <c r="G931" s="161">
        <v>-34386.147970000005</v>
      </c>
      <c r="H931" s="161"/>
      <c r="I931" s="161"/>
      <c r="J931" s="161"/>
      <c r="K931" s="161"/>
      <c r="L931" s="161"/>
      <c r="M931" s="161"/>
      <c r="N931" s="161"/>
    </row>
    <row r="932" spans="1:14" hidden="1" x14ac:dyDescent="0.2">
      <c r="A932" s="161"/>
      <c r="B932" s="161"/>
      <c r="C932" s="161"/>
      <c r="D932" s="161"/>
      <c r="E932" s="183"/>
      <c r="F932" s="161"/>
      <c r="G932" s="161"/>
      <c r="H932" s="161"/>
      <c r="I932" s="161"/>
      <c r="J932" s="161"/>
      <c r="K932" s="161"/>
      <c r="L932" s="161"/>
      <c r="M932" s="161"/>
      <c r="N932" s="161"/>
    </row>
    <row r="933" spans="1:14" hidden="1" x14ac:dyDescent="0.2">
      <c r="A933" s="161"/>
      <c r="B933" s="161"/>
      <c r="C933" s="161"/>
      <c r="D933" s="161"/>
      <c r="E933" s="183"/>
      <c r="F933" s="161"/>
      <c r="G933" s="161"/>
      <c r="H933" s="161"/>
      <c r="I933" s="161"/>
      <c r="J933" s="161"/>
      <c r="K933" s="161"/>
      <c r="L933" s="161"/>
      <c r="M933" s="161"/>
      <c r="N933" s="161"/>
    </row>
    <row r="934" spans="1:14" hidden="1" x14ac:dyDescent="0.2">
      <c r="A934" s="161"/>
      <c r="B934" s="161"/>
      <c r="C934" s="161"/>
      <c r="D934" s="161"/>
      <c r="E934" s="183"/>
      <c r="F934" s="161"/>
      <c r="G934" s="161"/>
      <c r="H934" s="161"/>
      <c r="I934" s="161"/>
      <c r="J934" s="161"/>
      <c r="K934" s="161"/>
      <c r="L934" s="161"/>
      <c r="M934" s="161"/>
      <c r="N934" s="161"/>
    </row>
    <row r="935" spans="1:14" hidden="1" x14ac:dyDescent="0.2">
      <c r="A935" s="161"/>
      <c r="B935" s="161"/>
      <c r="C935" s="161"/>
      <c r="D935" s="161"/>
      <c r="E935" s="183"/>
      <c r="F935" s="161"/>
      <c r="G935" s="169">
        <f>G920-G931</f>
        <v>19168.627250000005</v>
      </c>
      <c r="H935" s="161"/>
      <c r="I935" s="161"/>
      <c r="J935" s="161"/>
      <c r="K935" s="161"/>
      <c r="L935" s="161"/>
      <c r="M935" s="161"/>
      <c r="N935" s="161"/>
    </row>
    <row r="936" spans="1:14" x14ac:dyDescent="0.2">
      <c r="A936" s="161"/>
      <c r="B936" s="161"/>
      <c r="C936" s="161"/>
      <c r="D936" s="161"/>
      <c r="E936" s="183"/>
      <c r="F936" s="161"/>
      <c r="G936" s="161"/>
      <c r="H936" s="161"/>
      <c r="I936" s="161"/>
      <c r="J936" s="161"/>
      <c r="K936" s="161"/>
      <c r="L936" s="161"/>
      <c r="M936" s="161"/>
      <c r="N936" s="161"/>
    </row>
    <row r="937" spans="1:14" x14ac:dyDescent="0.2">
      <c r="A937" s="161"/>
      <c r="B937" s="161"/>
      <c r="C937" s="161"/>
      <c r="D937" s="161"/>
      <c r="E937" s="183"/>
      <c r="F937" s="161"/>
      <c r="G937" s="161"/>
      <c r="H937" s="161"/>
      <c r="I937" s="161"/>
      <c r="J937" s="161"/>
      <c r="K937" s="161"/>
      <c r="L937" s="161"/>
      <c r="M937" s="161"/>
      <c r="N937" s="161"/>
    </row>
    <row r="938" spans="1:14" x14ac:dyDescent="0.2">
      <c r="A938" s="161"/>
      <c r="B938" s="161"/>
      <c r="C938" s="161"/>
      <c r="D938" s="161"/>
      <c r="E938" s="183"/>
      <c r="F938" s="161"/>
      <c r="G938" s="161"/>
      <c r="H938" s="161"/>
      <c r="I938" s="161"/>
      <c r="J938" s="161"/>
      <c r="K938" s="161"/>
      <c r="L938" s="161"/>
      <c r="M938" s="161"/>
      <c r="N938" s="161"/>
    </row>
    <row r="939" spans="1:14" x14ac:dyDescent="0.2">
      <c r="A939" s="161"/>
      <c r="B939" s="161"/>
      <c r="C939" s="161"/>
      <c r="D939" s="161"/>
      <c r="E939" s="183"/>
      <c r="F939" s="161"/>
      <c r="G939" s="161"/>
      <c r="H939" s="161"/>
      <c r="I939" s="161"/>
      <c r="J939" s="161"/>
      <c r="K939" s="161"/>
      <c r="L939" s="161"/>
      <c r="M939" s="161"/>
      <c r="N939" s="161"/>
    </row>
    <row r="940" spans="1:14" x14ac:dyDescent="0.2">
      <c r="A940" s="161"/>
      <c r="B940" s="161"/>
      <c r="C940" s="161"/>
      <c r="D940" s="161"/>
      <c r="E940" s="183"/>
      <c r="F940" s="161"/>
      <c r="G940" s="161"/>
      <c r="H940" s="161"/>
      <c r="I940" s="161"/>
      <c r="J940" s="161"/>
      <c r="K940" s="161"/>
      <c r="L940" s="161"/>
      <c r="M940" s="161"/>
      <c r="N940" s="161"/>
    </row>
    <row r="941" spans="1:14" x14ac:dyDescent="0.2">
      <c r="A941" s="161"/>
      <c r="B941" s="161"/>
      <c r="C941" s="161"/>
      <c r="D941" s="161"/>
      <c r="E941" s="183"/>
      <c r="F941" s="161"/>
      <c r="G941" s="161"/>
      <c r="H941" s="161"/>
      <c r="I941" s="161"/>
      <c r="J941" s="161"/>
      <c r="K941" s="161"/>
      <c r="L941" s="161"/>
      <c r="M941" s="161"/>
      <c r="N941" s="161"/>
    </row>
    <row r="942" spans="1:14" x14ac:dyDescent="0.2">
      <c r="A942" s="161"/>
      <c r="B942" s="161"/>
      <c r="C942" s="161"/>
      <c r="D942" s="161"/>
      <c r="E942" s="183"/>
      <c r="F942" s="161"/>
      <c r="G942" s="161"/>
      <c r="H942" s="161"/>
      <c r="I942" s="161"/>
      <c r="J942" s="161"/>
      <c r="K942" s="161"/>
      <c r="L942" s="161"/>
      <c r="M942" s="161"/>
      <c r="N942" s="161"/>
    </row>
    <row r="943" spans="1:14" x14ac:dyDescent="0.2">
      <c r="A943" s="161"/>
      <c r="B943" s="161"/>
      <c r="C943" s="161"/>
      <c r="D943" s="161"/>
      <c r="E943" s="183"/>
      <c r="F943" s="161"/>
      <c r="G943" s="161"/>
      <c r="H943" s="161"/>
      <c r="I943" s="161"/>
      <c r="J943" s="161"/>
      <c r="K943" s="161"/>
      <c r="L943" s="161"/>
      <c r="M943" s="161"/>
      <c r="N943" s="161"/>
    </row>
    <row r="944" spans="1:14" x14ac:dyDescent="0.2">
      <c r="A944" s="161"/>
      <c r="B944" s="161"/>
      <c r="C944" s="161"/>
      <c r="D944" s="161"/>
      <c r="E944" s="183"/>
      <c r="F944" s="161"/>
      <c r="G944" s="161"/>
      <c r="H944" s="161"/>
      <c r="I944" s="161"/>
      <c r="J944" s="161"/>
      <c r="K944" s="161"/>
      <c r="L944" s="161"/>
      <c r="M944" s="161"/>
      <c r="N944" s="161"/>
    </row>
    <row r="945" spans="1:14" x14ac:dyDescent="0.2">
      <c r="A945" s="161"/>
      <c r="B945" s="161"/>
      <c r="C945" s="161"/>
      <c r="D945" s="161"/>
      <c r="E945" s="183"/>
      <c r="F945" s="161"/>
      <c r="G945" s="161"/>
      <c r="H945" s="161"/>
      <c r="I945" s="161"/>
      <c r="J945" s="161"/>
      <c r="K945" s="161"/>
      <c r="L945" s="161"/>
      <c r="M945" s="161"/>
      <c r="N945" s="161"/>
    </row>
    <row r="946" spans="1:14" x14ac:dyDescent="0.2">
      <c r="A946" s="161"/>
      <c r="B946" s="161"/>
      <c r="C946" s="161"/>
      <c r="D946" s="161"/>
      <c r="E946" s="183"/>
      <c r="F946" s="161"/>
      <c r="G946" s="161"/>
      <c r="H946" s="161"/>
      <c r="I946" s="161"/>
      <c r="J946" s="161"/>
      <c r="K946" s="161"/>
      <c r="L946" s="161"/>
      <c r="M946" s="161"/>
      <c r="N946" s="161"/>
    </row>
    <row r="947" spans="1:14" x14ac:dyDescent="0.2">
      <c r="A947" s="161"/>
      <c r="B947" s="161"/>
      <c r="C947" s="161"/>
      <c r="D947" s="161"/>
      <c r="E947" s="183"/>
      <c r="F947" s="161"/>
      <c r="G947" s="161"/>
      <c r="H947" s="161"/>
      <c r="I947" s="161"/>
      <c r="J947" s="161"/>
      <c r="K947" s="161"/>
      <c r="L947" s="161"/>
      <c r="M947" s="161"/>
      <c r="N947" s="161"/>
    </row>
    <row r="948" spans="1:14" x14ac:dyDescent="0.2">
      <c r="A948" s="161"/>
      <c r="B948" s="161"/>
      <c r="C948" s="161"/>
      <c r="D948" s="161"/>
      <c r="E948" s="183"/>
      <c r="F948" s="161"/>
      <c r="G948" s="161"/>
      <c r="H948" s="161"/>
      <c r="I948" s="161"/>
      <c r="J948" s="161"/>
      <c r="K948" s="161"/>
      <c r="L948" s="161"/>
      <c r="M948" s="161"/>
      <c r="N948" s="161"/>
    </row>
    <row r="949" spans="1:14" x14ac:dyDescent="0.2">
      <c r="A949" s="161"/>
      <c r="B949" s="161"/>
      <c r="C949" s="161"/>
      <c r="D949" s="161"/>
      <c r="E949" s="183"/>
      <c r="F949" s="161"/>
      <c r="G949" s="161"/>
      <c r="H949" s="161"/>
      <c r="I949" s="161"/>
      <c r="J949" s="161"/>
      <c r="K949" s="161"/>
      <c r="L949" s="161"/>
      <c r="M949" s="161"/>
      <c r="N949" s="161"/>
    </row>
    <row r="950" spans="1:14" x14ac:dyDescent="0.2">
      <c r="A950" s="161"/>
      <c r="B950" s="161"/>
      <c r="C950" s="161"/>
      <c r="D950" s="161"/>
      <c r="E950" s="183"/>
      <c r="F950" s="161"/>
      <c r="G950" s="161"/>
      <c r="H950" s="161"/>
      <c r="I950" s="161"/>
      <c r="J950" s="161"/>
      <c r="K950" s="161"/>
      <c r="L950" s="161"/>
      <c r="M950" s="161"/>
      <c r="N950" s="161"/>
    </row>
    <row r="951" spans="1:14" x14ac:dyDescent="0.2">
      <c r="A951" s="161"/>
      <c r="B951" s="161"/>
      <c r="C951" s="161"/>
      <c r="D951" s="161"/>
      <c r="E951" s="183"/>
      <c r="F951" s="161"/>
      <c r="G951" s="161"/>
      <c r="H951" s="161"/>
      <c r="I951" s="161"/>
      <c r="J951" s="161"/>
      <c r="K951" s="161"/>
      <c r="L951" s="161"/>
      <c r="M951" s="161"/>
      <c r="N951" s="161"/>
    </row>
    <row r="952" spans="1:14" x14ac:dyDescent="0.2">
      <c r="A952" s="161"/>
      <c r="B952" s="161"/>
      <c r="C952" s="161"/>
      <c r="D952" s="161"/>
      <c r="E952" s="183"/>
      <c r="F952" s="161"/>
      <c r="G952" s="161"/>
      <c r="H952" s="161"/>
      <c r="I952" s="161"/>
      <c r="J952" s="161"/>
      <c r="K952" s="161"/>
      <c r="L952" s="161"/>
      <c r="M952" s="161"/>
      <c r="N952" s="161"/>
    </row>
    <row r="953" spans="1:14" x14ac:dyDescent="0.2">
      <c r="A953" s="161"/>
      <c r="B953" s="161"/>
      <c r="C953" s="161"/>
      <c r="D953" s="161"/>
      <c r="E953" s="183"/>
      <c r="F953" s="161"/>
      <c r="G953" s="161"/>
      <c r="H953" s="161"/>
      <c r="I953" s="161"/>
      <c r="J953" s="161"/>
      <c r="K953" s="161"/>
      <c r="L953" s="161"/>
      <c r="M953" s="161"/>
      <c r="N953" s="161"/>
    </row>
    <row r="954" spans="1:14" x14ac:dyDescent="0.2">
      <c r="A954" s="161"/>
      <c r="B954" s="161"/>
      <c r="C954" s="161"/>
      <c r="D954" s="161"/>
      <c r="E954" s="183"/>
      <c r="F954" s="161"/>
      <c r="G954" s="161"/>
      <c r="H954" s="161"/>
      <c r="I954" s="161"/>
      <c r="J954" s="161"/>
      <c r="K954" s="161"/>
      <c r="L954" s="161"/>
      <c r="M954" s="161"/>
      <c r="N954" s="161"/>
    </row>
    <row r="955" spans="1:14" x14ac:dyDescent="0.2">
      <c r="A955" s="161"/>
      <c r="B955" s="161"/>
      <c r="C955" s="161"/>
      <c r="D955" s="161"/>
      <c r="E955" s="183"/>
      <c r="F955" s="161"/>
      <c r="G955" s="161"/>
      <c r="H955" s="161"/>
      <c r="I955" s="161"/>
      <c r="J955" s="161"/>
      <c r="K955" s="161"/>
      <c r="L955" s="161"/>
      <c r="M955" s="161"/>
      <c r="N955" s="161"/>
    </row>
    <row r="956" spans="1:14" x14ac:dyDescent="0.2">
      <c r="A956" s="161"/>
      <c r="B956" s="161"/>
      <c r="C956" s="161"/>
      <c r="D956" s="161"/>
      <c r="E956" s="183"/>
      <c r="F956" s="161"/>
      <c r="G956" s="161"/>
      <c r="H956" s="161"/>
      <c r="I956" s="161"/>
      <c r="J956" s="161"/>
      <c r="K956" s="161"/>
      <c r="L956" s="161"/>
      <c r="M956" s="161"/>
      <c r="N956" s="161"/>
    </row>
    <row r="957" spans="1:14" x14ac:dyDescent="0.2">
      <c r="A957" s="161"/>
      <c r="B957" s="161"/>
      <c r="C957" s="161"/>
      <c r="D957" s="161"/>
      <c r="E957" s="183"/>
      <c r="F957" s="161"/>
      <c r="G957" s="161"/>
      <c r="H957" s="161"/>
      <c r="I957" s="161"/>
      <c r="J957" s="161"/>
      <c r="K957" s="161"/>
      <c r="L957" s="161"/>
      <c r="M957" s="161"/>
      <c r="N957" s="161"/>
    </row>
    <row r="958" spans="1:14" x14ac:dyDescent="0.2">
      <c r="A958" s="161"/>
      <c r="B958" s="161"/>
      <c r="C958" s="161"/>
      <c r="D958" s="161"/>
      <c r="E958" s="183"/>
      <c r="F958" s="161"/>
      <c r="G958" s="161"/>
      <c r="H958" s="161"/>
      <c r="I958" s="161"/>
      <c r="J958" s="161"/>
      <c r="K958" s="161"/>
      <c r="L958" s="161"/>
      <c r="M958" s="161"/>
      <c r="N958" s="161"/>
    </row>
    <row r="959" spans="1:14" x14ac:dyDescent="0.2">
      <c r="A959" s="161"/>
      <c r="B959" s="161"/>
      <c r="C959" s="161"/>
      <c r="D959" s="161"/>
      <c r="E959" s="183"/>
      <c r="F959" s="161"/>
      <c r="G959" s="161"/>
      <c r="H959" s="161"/>
      <c r="I959" s="161"/>
      <c r="J959" s="161"/>
      <c r="K959" s="161"/>
      <c r="L959" s="161"/>
      <c r="M959" s="161"/>
      <c r="N959" s="161"/>
    </row>
    <row r="960" spans="1:14" x14ac:dyDescent="0.2">
      <c r="A960" s="161"/>
      <c r="B960" s="161"/>
      <c r="C960" s="161"/>
      <c r="D960" s="161"/>
      <c r="E960" s="183"/>
      <c r="F960" s="161"/>
      <c r="G960" s="161"/>
      <c r="H960" s="161"/>
      <c r="I960" s="161"/>
      <c r="J960" s="161"/>
      <c r="K960" s="161"/>
      <c r="L960" s="161"/>
      <c r="M960" s="161"/>
      <c r="N960" s="161"/>
    </row>
    <row r="961" spans="1:14" x14ac:dyDescent="0.2">
      <c r="A961" s="161"/>
      <c r="B961" s="161"/>
      <c r="C961" s="161"/>
      <c r="D961" s="161"/>
      <c r="E961" s="183"/>
      <c r="F961" s="161"/>
      <c r="G961" s="161"/>
      <c r="H961" s="161"/>
      <c r="I961" s="161"/>
      <c r="J961" s="161"/>
      <c r="K961" s="161"/>
      <c r="L961" s="161"/>
      <c r="M961" s="161"/>
      <c r="N961" s="161"/>
    </row>
    <row r="962" spans="1:14" x14ac:dyDescent="0.2">
      <c r="A962" s="161"/>
      <c r="B962" s="161"/>
      <c r="C962" s="161"/>
      <c r="D962" s="161"/>
      <c r="E962" s="183"/>
      <c r="F962" s="161"/>
      <c r="G962" s="161"/>
      <c r="H962" s="161"/>
      <c r="I962" s="161"/>
      <c r="J962" s="161"/>
      <c r="K962" s="161"/>
      <c r="L962" s="161"/>
      <c r="M962" s="161"/>
      <c r="N962" s="161"/>
    </row>
    <row r="963" spans="1:14" x14ac:dyDescent="0.2">
      <c r="A963" s="161"/>
      <c r="B963" s="161"/>
      <c r="C963" s="161"/>
      <c r="D963" s="161"/>
      <c r="E963" s="183"/>
      <c r="F963" s="161"/>
      <c r="G963" s="161"/>
      <c r="H963" s="161"/>
      <c r="I963" s="161"/>
      <c r="J963" s="161"/>
      <c r="K963" s="161"/>
      <c r="L963" s="161"/>
      <c r="M963" s="161"/>
      <c r="N963" s="161"/>
    </row>
    <row r="964" spans="1:14" x14ac:dyDescent="0.2">
      <c r="A964" s="161"/>
      <c r="B964" s="161"/>
      <c r="C964" s="161"/>
      <c r="D964" s="161"/>
      <c r="E964" s="183"/>
      <c r="F964" s="161"/>
      <c r="G964" s="161"/>
      <c r="H964" s="161"/>
      <c r="I964" s="161"/>
      <c r="J964" s="161"/>
      <c r="K964" s="161"/>
      <c r="L964" s="161"/>
      <c r="M964" s="161"/>
      <c r="N964" s="161"/>
    </row>
    <row r="965" spans="1:14" x14ac:dyDescent="0.2">
      <c r="A965" s="161"/>
      <c r="B965" s="161"/>
      <c r="C965" s="161"/>
      <c r="D965" s="161"/>
      <c r="E965" s="183"/>
      <c r="F965" s="161"/>
      <c r="G965" s="161"/>
      <c r="H965" s="161"/>
      <c r="I965" s="161"/>
      <c r="J965" s="161"/>
      <c r="K965" s="161"/>
      <c r="L965" s="161"/>
      <c r="M965" s="161"/>
      <c r="N965" s="161"/>
    </row>
    <row r="966" spans="1:14" x14ac:dyDescent="0.2">
      <c r="A966" s="161"/>
      <c r="B966" s="161"/>
      <c r="C966" s="161"/>
      <c r="D966" s="161"/>
      <c r="E966" s="183"/>
      <c r="F966" s="161"/>
      <c r="G966" s="161"/>
      <c r="H966" s="161"/>
      <c r="I966" s="161"/>
      <c r="J966" s="161"/>
      <c r="K966" s="161"/>
      <c r="L966" s="161"/>
      <c r="M966" s="161"/>
      <c r="N966" s="161"/>
    </row>
    <row r="967" spans="1:14" x14ac:dyDescent="0.2">
      <c r="A967" s="161"/>
      <c r="B967" s="161"/>
      <c r="C967" s="161"/>
      <c r="D967" s="161"/>
      <c r="E967" s="183"/>
      <c r="F967" s="161"/>
      <c r="G967" s="161"/>
      <c r="H967" s="161"/>
      <c r="I967" s="161"/>
      <c r="J967" s="161"/>
      <c r="K967" s="161"/>
      <c r="L967" s="161"/>
      <c r="M967" s="161"/>
      <c r="N967" s="161"/>
    </row>
    <row r="968" spans="1:14" x14ac:dyDescent="0.2">
      <c r="A968" s="161"/>
      <c r="B968" s="161"/>
      <c r="C968" s="161"/>
      <c r="D968" s="161"/>
      <c r="E968" s="183"/>
      <c r="F968" s="161"/>
      <c r="G968" s="161"/>
      <c r="H968" s="161"/>
      <c r="I968" s="161"/>
      <c r="J968" s="161"/>
      <c r="K968" s="161"/>
      <c r="L968" s="161"/>
      <c r="M968" s="161"/>
      <c r="N968" s="161"/>
    </row>
    <row r="969" spans="1:14" x14ac:dyDescent="0.2">
      <c r="A969" s="161"/>
      <c r="B969" s="161"/>
      <c r="C969" s="161"/>
      <c r="D969" s="161"/>
      <c r="E969" s="183"/>
      <c r="F969" s="161"/>
      <c r="G969" s="161"/>
      <c r="H969" s="161"/>
      <c r="I969" s="161"/>
      <c r="J969" s="161"/>
      <c r="K969" s="161"/>
      <c r="L969" s="161"/>
      <c r="M969" s="161"/>
      <c r="N969" s="161"/>
    </row>
    <row r="970" spans="1:14" x14ac:dyDescent="0.2">
      <c r="A970" s="161"/>
      <c r="B970" s="161"/>
      <c r="C970" s="161"/>
      <c r="D970" s="161"/>
      <c r="E970" s="183"/>
      <c r="F970" s="161"/>
      <c r="G970" s="161"/>
      <c r="H970" s="161"/>
      <c r="I970" s="161"/>
      <c r="J970" s="161"/>
      <c r="K970" s="161"/>
      <c r="L970" s="161"/>
      <c r="M970" s="161"/>
      <c r="N970" s="161"/>
    </row>
    <row r="971" spans="1:14" x14ac:dyDescent="0.2">
      <c r="A971" s="161"/>
      <c r="B971" s="161"/>
      <c r="C971" s="161"/>
      <c r="D971" s="161"/>
      <c r="E971" s="183"/>
      <c r="F971" s="161"/>
      <c r="G971" s="161"/>
      <c r="H971" s="161"/>
      <c r="I971" s="161"/>
      <c r="J971" s="161"/>
      <c r="K971" s="161"/>
      <c r="L971" s="161"/>
      <c r="M971" s="161"/>
      <c r="N971" s="161"/>
    </row>
    <row r="972" spans="1:14" x14ac:dyDescent="0.2">
      <c r="A972" s="161"/>
      <c r="B972" s="161"/>
      <c r="C972" s="161"/>
      <c r="D972" s="161"/>
      <c r="E972" s="183"/>
      <c r="F972" s="161"/>
      <c r="G972" s="161"/>
      <c r="H972" s="161"/>
      <c r="I972" s="161"/>
      <c r="J972" s="161"/>
      <c r="K972" s="161"/>
      <c r="L972" s="161"/>
      <c r="M972" s="161"/>
      <c r="N972" s="161"/>
    </row>
    <row r="973" spans="1:14" x14ac:dyDescent="0.2">
      <c r="A973" s="161"/>
      <c r="B973" s="161"/>
      <c r="C973" s="161"/>
      <c r="D973" s="161"/>
      <c r="E973" s="183"/>
      <c r="F973" s="161"/>
      <c r="G973" s="161"/>
      <c r="H973" s="161"/>
      <c r="I973" s="161"/>
      <c r="J973" s="161"/>
      <c r="K973" s="161"/>
      <c r="L973" s="161"/>
      <c r="M973" s="161"/>
      <c r="N973" s="161"/>
    </row>
    <row r="974" spans="1:14" x14ac:dyDescent="0.2">
      <c r="A974" s="161"/>
      <c r="B974" s="161"/>
      <c r="C974" s="161"/>
      <c r="D974" s="161"/>
      <c r="E974" s="183"/>
      <c r="F974" s="161"/>
      <c r="G974" s="161"/>
      <c r="H974" s="161"/>
      <c r="I974" s="161"/>
      <c r="J974" s="161"/>
      <c r="K974" s="161"/>
      <c r="L974" s="161"/>
      <c r="M974" s="161"/>
      <c r="N974" s="161"/>
    </row>
    <row r="975" spans="1:14" x14ac:dyDescent="0.2">
      <c r="A975" s="161"/>
      <c r="B975" s="161"/>
      <c r="C975" s="161"/>
      <c r="D975" s="161"/>
      <c r="E975" s="183"/>
      <c r="F975" s="161"/>
      <c r="G975" s="161"/>
      <c r="H975" s="161"/>
      <c r="I975" s="161"/>
      <c r="J975" s="161"/>
      <c r="K975" s="161"/>
      <c r="L975" s="161"/>
      <c r="M975" s="161"/>
      <c r="N975" s="161"/>
    </row>
    <row r="976" spans="1:14" x14ac:dyDescent="0.2">
      <c r="A976" s="161"/>
      <c r="B976" s="161"/>
      <c r="C976" s="161"/>
      <c r="D976" s="161"/>
      <c r="E976" s="183"/>
      <c r="F976" s="161"/>
      <c r="G976" s="161"/>
      <c r="H976" s="161"/>
      <c r="I976" s="161"/>
      <c r="J976" s="161"/>
      <c r="K976" s="161"/>
      <c r="L976" s="161"/>
      <c r="M976" s="161"/>
      <c r="N976" s="161"/>
    </row>
    <row r="977" spans="1:14" x14ac:dyDescent="0.2">
      <c r="A977" s="161"/>
      <c r="B977" s="161"/>
      <c r="C977" s="161"/>
      <c r="D977" s="161"/>
      <c r="E977" s="183"/>
      <c r="F977" s="161"/>
      <c r="G977" s="161"/>
      <c r="H977" s="161"/>
      <c r="I977" s="161"/>
      <c r="J977" s="161"/>
      <c r="K977" s="161"/>
      <c r="L977" s="161"/>
      <c r="M977" s="161"/>
      <c r="N977" s="161"/>
    </row>
    <row r="978" spans="1:14" x14ac:dyDescent="0.2">
      <c r="A978" s="161"/>
      <c r="B978" s="161"/>
      <c r="C978" s="161"/>
      <c r="D978" s="161"/>
      <c r="E978" s="183"/>
      <c r="F978" s="161"/>
      <c r="G978" s="161"/>
      <c r="H978" s="161"/>
      <c r="I978" s="161"/>
      <c r="J978" s="161"/>
      <c r="K978" s="161"/>
      <c r="L978" s="161"/>
      <c r="M978" s="161"/>
      <c r="N978" s="161"/>
    </row>
    <row r="979" spans="1:14" x14ac:dyDescent="0.2">
      <c r="A979" s="161"/>
      <c r="B979" s="161"/>
      <c r="C979" s="161"/>
      <c r="D979" s="161"/>
      <c r="E979" s="183"/>
      <c r="F979" s="161"/>
      <c r="G979" s="161"/>
      <c r="H979" s="161"/>
      <c r="I979" s="161"/>
      <c r="J979" s="161"/>
      <c r="K979" s="161"/>
      <c r="L979" s="161"/>
      <c r="M979" s="161"/>
      <c r="N979" s="161"/>
    </row>
    <row r="980" spans="1:14" x14ac:dyDescent="0.2">
      <c r="A980" s="161"/>
      <c r="B980" s="161"/>
      <c r="C980" s="161"/>
      <c r="D980" s="161"/>
      <c r="E980" s="183"/>
      <c r="F980" s="161"/>
      <c r="G980" s="161"/>
      <c r="H980" s="161"/>
      <c r="I980" s="161"/>
      <c r="J980" s="161"/>
      <c r="K980" s="161"/>
      <c r="L980" s="161"/>
      <c r="M980" s="161"/>
      <c r="N980" s="161"/>
    </row>
    <row r="981" spans="1:14" x14ac:dyDescent="0.2">
      <c r="A981" s="161"/>
      <c r="B981" s="161"/>
      <c r="C981" s="161"/>
      <c r="D981" s="161"/>
      <c r="E981" s="183"/>
      <c r="F981" s="161"/>
      <c r="G981" s="161"/>
      <c r="H981" s="161"/>
      <c r="I981" s="161"/>
      <c r="J981" s="161"/>
      <c r="K981" s="161"/>
      <c r="L981" s="161"/>
      <c r="M981" s="161"/>
      <c r="N981" s="161"/>
    </row>
    <row r="982" spans="1:14" x14ac:dyDescent="0.2">
      <c r="A982" s="161"/>
      <c r="B982" s="161"/>
      <c r="C982" s="161"/>
      <c r="D982" s="161"/>
      <c r="E982" s="183"/>
      <c r="F982" s="161"/>
      <c r="G982" s="161"/>
      <c r="H982" s="161"/>
      <c r="I982" s="161"/>
      <c r="J982" s="161"/>
      <c r="K982" s="161"/>
      <c r="L982" s="161"/>
      <c r="M982" s="161"/>
      <c r="N982" s="161"/>
    </row>
    <row r="983" spans="1:14" x14ac:dyDescent="0.2">
      <c r="A983" s="161"/>
      <c r="B983" s="161"/>
      <c r="C983" s="161"/>
      <c r="D983" s="161"/>
      <c r="E983" s="183"/>
      <c r="F983" s="161"/>
      <c r="G983" s="161"/>
      <c r="H983" s="161"/>
      <c r="I983" s="161"/>
      <c r="J983" s="161"/>
      <c r="K983" s="161"/>
      <c r="L983" s="161"/>
      <c r="M983" s="161"/>
      <c r="N983" s="161"/>
    </row>
    <row r="984" spans="1:14" x14ac:dyDescent="0.2">
      <c r="A984" s="161"/>
      <c r="B984" s="161"/>
      <c r="C984" s="161"/>
      <c r="D984" s="161"/>
      <c r="E984" s="183"/>
      <c r="F984" s="161"/>
      <c r="G984" s="161"/>
      <c r="H984" s="161"/>
      <c r="I984" s="161"/>
      <c r="J984" s="161"/>
      <c r="K984" s="161"/>
      <c r="L984" s="161"/>
      <c r="M984" s="161"/>
      <c r="N984" s="161"/>
    </row>
    <row r="985" spans="1:14" x14ac:dyDescent="0.2">
      <c r="A985" s="161"/>
      <c r="B985" s="161"/>
      <c r="C985" s="161"/>
      <c r="D985" s="161"/>
      <c r="E985" s="183"/>
      <c r="F985" s="161"/>
      <c r="G985" s="161"/>
      <c r="H985" s="161"/>
      <c r="I985" s="161"/>
      <c r="J985" s="161"/>
      <c r="K985" s="161"/>
      <c r="L985" s="161"/>
      <c r="M985" s="161"/>
      <c r="N985" s="161"/>
    </row>
    <row r="986" spans="1:14" x14ac:dyDescent="0.2">
      <c r="A986" s="161"/>
      <c r="B986" s="161"/>
      <c r="C986" s="161"/>
      <c r="D986" s="161"/>
      <c r="E986" s="183"/>
      <c r="F986" s="161"/>
      <c r="G986" s="161"/>
      <c r="H986" s="161"/>
      <c r="I986" s="161"/>
      <c r="J986" s="161"/>
      <c r="K986" s="161"/>
      <c r="L986" s="161"/>
      <c r="M986" s="161"/>
      <c r="N986" s="161"/>
    </row>
    <row r="987" spans="1:14" x14ac:dyDescent="0.2">
      <c r="A987" s="161"/>
      <c r="B987" s="161"/>
      <c r="C987" s="161"/>
      <c r="D987" s="161"/>
      <c r="E987" s="183"/>
      <c r="F987" s="161"/>
      <c r="G987" s="161"/>
      <c r="H987" s="161"/>
      <c r="I987" s="161"/>
      <c r="J987" s="161"/>
      <c r="K987" s="161"/>
      <c r="L987" s="161"/>
      <c r="M987" s="161"/>
      <c r="N987" s="161"/>
    </row>
    <row r="988" spans="1:14" x14ac:dyDescent="0.2">
      <c r="A988" s="161"/>
      <c r="B988" s="161"/>
      <c r="C988" s="161"/>
      <c r="D988" s="161"/>
      <c r="E988" s="183"/>
      <c r="F988" s="161"/>
      <c r="G988" s="161"/>
      <c r="H988" s="161"/>
      <c r="I988" s="161"/>
      <c r="J988" s="161"/>
      <c r="K988" s="161"/>
      <c r="L988" s="161"/>
      <c r="M988" s="161"/>
      <c r="N988" s="161"/>
    </row>
    <row r="989" spans="1:14" x14ac:dyDescent="0.2">
      <c r="A989" s="161"/>
      <c r="B989" s="161"/>
      <c r="C989" s="161"/>
      <c r="D989" s="161"/>
      <c r="E989" s="183"/>
      <c r="F989" s="161"/>
      <c r="G989" s="161"/>
      <c r="H989" s="161"/>
      <c r="I989" s="161"/>
      <c r="J989" s="161"/>
      <c r="K989" s="161"/>
      <c r="L989" s="161"/>
      <c r="M989" s="161"/>
      <c r="N989" s="161"/>
    </row>
    <row r="990" spans="1:14" x14ac:dyDescent="0.2">
      <c r="A990" s="161"/>
      <c r="B990" s="161"/>
      <c r="C990" s="161"/>
      <c r="D990" s="161"/>
      <c r="E990" s="183"/>
      <c r="F990" s="161"/>
      <c r="G990" s="161"/>
      <c r="H990" s="161"/>
      <c r="I990" s="161"/>
      <c r="J990" s="161"/>
      <c r="K990" s="161"/>
      <c r="L990" s="161"/>
      <c r="M990" s="161"/>
      <c r="N990" s="161"/>
    </row>
    <row r="991" spans="1:14" x14ac:dyDescent="0.2">
      <c r="A991" s="161"/>
      <c r="B991" s="161"/>
      <c r="C991" s="161"/>
      <c r="D991" s="161"/>
      <c r="E991" s="183"/>
      <c r="F991" s="161"/>
      <c r="G991" s="161"/>
      <c r="H991" s="161"/>
      <c r="I991" s="161"/>
      <c r="J991" s="161"/>
      <c r="K991" s="161"/>
      <c r="L991" s="161"/>
      <c r="M991" s="161"/>
      <c r="N991" s="161"/>
    </row>
    <row r="992" spans="1:14" x14ac:dyDescent="0.2">
      <c r="A992" s="161"/>
      <c r="B992" s="161"/>
      <c r="C992" s="161"/>
      <c r="D992" s="161"/>
      <c r="E992" s="183"/>
      <c r="F992" s="161"/>
      <c r="G992" s="161"/>
      <c r="H992" s="161"/>
      <c r="I992" s="161"/>
      <c r="J992" s="161"/>
      <c r="K992" s="161"/>
      <c r="L992" s="161"/>
      <c r="M992" s="161"/>
      <c r="N992" s="161"/>
    </row>
    <row r="993" spans="1:14" x14ac:dyDescent="0.2">
      <c r="A993" s="161"/>
      <c r="B993" s="161"/>
      <c r="C993" s="161"/>
      <c r="D993" s="161"/>
      <c r="E993" s="183"/>
      <c r="F993" s="161"/>
      <c r="G993" s="161"/>
      <c r="H993" s="161"/>
      <c r="I993" s="161"/>
      <c r="J993" s="161"/>
      <c r="K993" s="161"/>
      <c r="L993" s="161"/>
      <c r="M993" s="161"/>
      <c r="N993" s="161"/>
    </row>
    <row r="994" spans="1:14" x14ac:dyDescent="0.2">
      <c r="A994" s="161"/>
      <c r="B994" s="161"/>
      <c r="C994" s="161"/>
      <c r="D994" s="161"/>
      <c r="E994" s="183"/>
      <c r="F994" s="161"/>
      <c r="G994" s="161"/>
      <c r="H994" s="161"/>
      <c r="I994" s="161"/>
      <c r="J994" s="161"/>
      <c r="K994" s="161"/>
      <c r="L994" s="161"/>
      <c r="M994" s="161"/>
      <c r="N994" s="161"/>
    </row>
    <row r="995" spans="1:14" x14ac:dyDescent="0.2">
      <c r="A995" s="161"/>
      <c r="B995" s="161"/>
      <c r="C995" s="161"/>
      <c r="D995" s="161"/>
      <c r="E995" s="183"/>
      <c r="F995" s="161"/>
      <c r="G995" s="161"/>
      <c r="H995" s="161"/>
      <c r="I995" s="161"/>
      <c r="J995" s="161"/>
      <c r="K995" s="161"/>
      <c r="L995" s="161"/>
      <c r="M995" s="161"/>
      <c r="N995" s="161"/>
    </row>
    <row r="996" spans="1:14" x14ac:dyDescent="0.2">
      <c r="A996" s="161"/>
      <c r="B996" s="161"/>
      <c r="C996" s="161"/>
      <c r="D996" s="161"/>
      <c r="E996" s="183"/>
      <c r="F996" s="161"/>
      <c r="G996" s="161"/>
      <c r="H996" s="161"/>
      <c r="I996" s="161"/>
      <c r="J996" s="161"/>
      <c r="K996" s="161"/>
      <c r="L996" s="161"/>
      <c r="M996" s="161"/>
      <c r="N996" s="161"/>
    </row>
    <row r="997" spans="1:14" x14ac:dyDescent="0.2">
      <c r="A997" s="161"/>
      <c r="B997" s="161"/>
      <c r="C997" s="161"/>
      <c r="D997" s="161"/>
      <c r="E997" s="183"/>
      <c r="F997" s="161"/>
      <c r="G997" s="161"/>
      <c r="H997" s="161"/>
      <c r="I997" s="161"/>
      <c r="J997" s="161"/>
      <c r="K997" s="161"/>
      <c r="L997" s="161"/>
      <c r="M997" s="161"/>
      <c r="N997" s="161"/>
    </row>
    <row r="998" spans="1:14" x14ac:dyDescent="0.2">
      <c r="A998" s="161"/>
      <c r="B998" s="161"/>
      <c r="C998" s="161"/>
      <c r="D998" s="161"/>
      <c r="E998" s="183"/>
      <c r="F998" s="161"/>
      <c r="G998" s="161"/>
      <c r="H998" s="161"/>
      <c r="I998" s="161"/>
      <c r="J998" s="161"/>
      <c r="K998" s="161"/>
      <c r="L998" s="161"/>
      <c r="M998" s="161"/>
      <c r="N998" s="161"/>
    </row>
    <row r="999" spans="1:14" x14ac:dyDescent="0.2">
      <c r="A999" s="161"/>
      <c r="B999" s="161"/>
      <c r="C999" s="161"/>
      <c r="D999" s="161"/>
      <c r="E999" s="183"/>
      <c r="F999" s="161"/>
      <c r="G999" s="161"/>
      <c r="H999" s="161"/>
      <c r="I999" s="161"/>
      <c r="J999" s="161"/>
      <c r="K999" s="161"/>
      <c r="L999" s="161"/>
      <c r="M999" s="161"/>
      <c r="N999" s="161"/>
    </row>
    <row r="1000" spans="1:14" x14ac:dyDescent="0.2">
      <c r="A1000" s="161"/>
      <c r="B1000" s="161"/>
      <c r="C1000" s="161"/>
      <c r="D1000" s="161"/>
      <c r="E1000" s="183"/>
      <c r="F1000" s="161"/>
      <c r="G1000" s="161"/>
      <c r="H1000" s="161"/>
      <c r="I1000" s="161"/>
      <c r="J1000" s="161"/>
      <c r="K1000" s="161"/>
      <c r="L1000" s="161"/>
      <c r="M1000" s="161"/>
      <c r="N1000" s="161"/>
    </row>
    <row r="1001" spans="1:14" x14ac:dyDescent="0.2">
      <c r="A1001" s="161"/>
      <c r="B1001" s="161"/>
      <c r="C1001" s="161"/>
      <c r="D1001" s="161"/>
      <c r="E1001" s="183"/>
      <c r="F1001" s="161"/>
      <c r="G1001" s="161"/>
      <c r="H1001" s="161"/>
      <c r="I1001" s="161"/>
      <c r="J1001" s="161"/>
      <c r="K1001" s="161"/>
      <c r="L1001" s="161"/>
      <c r="M1001" s="161"/>
      <c r="N1001" s="161"/>
    </row>
    <row r="1002" spans="1:14" x14ac:dyDescent="0.2">
      <c r="A1002" s="161"/>
      <c r="B1002" s="161"/>
      <c r="C1002" s="161"/>
      <c r="D1002" s="161"/>
      <c r="E1002" s="183"/>
      <c r="F1002" s="161"/>
      <c r="G1002" s="161"/>
      <c r="H1002" s="161"/>
      <c r="I1002" s="161"/>
      <c r="J1002" s="161"/>
      <c r="K1002" s="161"/>
      <c r="L1002" s="161"/>
      <c r="M1002" s="161"/>
      <c r="N1002" s="161"/>
    </row>
    <row r="1003" spans="1:14" x14ac:dyDescent="0.2">
      <c r="A1003" s="161"/>
      <c r="B1003" s="161"/>
      <c r="C1003" s="161"/>
      <c r="D1003" s="161"/>
      <c r="E1003" s="183"/>
      <c r="F1003" s="161"/>
      <c r="G1003" s="161"/>
      <c r="H1003" s="161"/>
      <c r="I1003" s="161"/>
      <c r="J1003" s="161"/>
      <c r="K1003" s="161"/>
      <c r="L1003" s="161"/>
      <c r="M1003" s="161"/>
      <c r="N1003" s="161"/>
    </row>
    <row r="1004" spans="1:14" x14ac:dyDescent="0.2">
      <c r="A1004" s="161"/>
      <c r="B1004" s="161"/>
      <c r="C1004" s="161"/>
      <c r="D1004" s="161"/>
      <c r="E1004" s="183"/>
      <c r="F1004" s="161"/>
      <c r="G1004" s="161"/>
      <c r="H1004" s="161"/>
      <c r="I1004" s="161"/>
      <c r="J1004" s="161"/>
      <c r="K1004" s="161"/>
      <c r="L1004" s="161"/>
      <c r="M1004" s="161"/>
      <c r="N1004" s="161"/>
    </row>
    <row r="1005" spans="1:14" x14ac:dyDescent="0.2">
      <c r="A1005" s="161"/>
      <c r="B1005" s="161"/>
      <c r="C1005" s="161"/>
      <c r="D1005" s="161"/>
      <c r="E1005" s="183"/>
      <c r="F1005" s="161"/>
      <c r="G1005" s="161"/>
      <c r="H1005" s="161"/>
      <c r="I1005" s="161"/>
      <c r="J1005" s="161"/>
      <c r="K1005" s="161"/>
      <c r="L1005" s="161"/>
      <c r="M1005" s="161"/>
      <c r="N1005" s="161"/>
    </row>
    <row r="1006" spans="1:14" x14ac:dyDescent="0.2">
      <c r="A1006" s="161"/>
      <c r="B1006" s="161"/>
      <c r="C1006" s="161"/>
      <c r="D1006" s="161"/>
      <c r="E1006" s="183"/>
      <c r="F1006" s="161"/>
      <c r="G1006" s="161"/>
      <c r="H1006" s="161"/>
      <c r="I1006" s="161"/>
      <c r="J1006" s="161"/>
      <c r="K1006" s="161"/>
      <c r="L1006" s="161"/>
      <c r="M1006" s="161"/>
      <c r="N1006" s="161"/>
    </row>
    <row r="1007" spans="1:14" x14ac:dyDescent="0.2">
      <c r="A1007" s="161"/>
      <c r="B1007" s="161"/>
      <c r="C1007" s="161"/>
      <c r="D1007" s="161"/>
      <c r="E1007" s="183"/>
      <c r="F1007" s="161"/>
      <c r="G1007" s="161"/>
      <c r="H1007" s="161"/>
      <c r="I1007" s="161"/>
      <c r="J1007" s="161"/>
      <c r="K1007" s="161"/>
      <c r="L1007" s="161"/>
      <c r="M1007" s="161"/>
      <c r="N1007" s="161"/>
    </row>
    <row r="1008" spans="1:14" x14ac:dyDescent="0.2">
      <c r="A1008" s="161"/>
      <c r="B1008" s="161"/>
      <c r="C1008" s="161"/>
      <c r="D1008" s="161"/>
      <c r="E1008" s="183"/>
      <c r="F1008" s="161"/>
      <c r="G1008" s="161"/>
      <c r="H1008" s="161"/>
      <c r="I1008" s="161"/>
      <c r="J1008" s="161"/>
      <c r="K1008" s="161"/>
      <c r="L1008" s="161"/>
      <c r="M1008" s="161"/>
      <c r="N1008" s="161"/>
    </row>
    <row r="1009" spans="1:14" x14ac:dyDescent="0.2">
      <c r="A1009" s="161"/>
      <c r="B1009" s="161"/>
      <c r="C1009" s="161"/>
      <c r="D1009" s="161"/>
      <c r="E1009" s="183"/>
      <c r="F1009" s="161"/>
      <c r="G1009" s="161"/>
      <c r="H1009" s="161"/>
      <c r="I1009" s="161"/>
      <c r="J1009" s="161"/>
      <c r="K1009" s="161"/>
      <c r="L1009" s="161"/>
      <c r="M1009" s="161"/>
      <c r="N1009" s="161"/>
    </row>
    <row r="1010" spans="1:14" x14ac:dyDescent="0.2">
      <c r="A1010" s="161"/>
      <c r="B1010" s="161"/>
      <c r="C1010" s="161"/>
      <c r="D1010" s="161"/>
      <c r="E1010" s="183"/>
      <c r="F1010" s="161"/>
      <c r="G1010" s="161"/>
      <c r="H1010" s="161"/>
      <c r="I1010" s="161"/>
      <c r="J1010" s="161"/>
      <c r="K1010" s="161"/>
      <c r="L1010" s="161"/>
      <c r="M1010" s="161"/>
      <c r="N1010" s="161"/>
    </row>
    <row r="1011" spans="1:14" x14ac:dyDescent="0.2">
      <c r="A1011" s="161"/>
      <c r="B1011" s="161"/>
      <c r="C1011" s="161"/>
      <c r="D1011" s="161"/>
      <c r="E1011" s="183"/>
      <c r="F1011" s="161"/>
      <c r="G1011" s="161"/>
      <c r="H1011" s="161"/>
      <c r="I1011" s="161"/>
      <c r="J1011" s="161"/>
      <c r="K1011" s="161"/>
      <c r="L1011" s="161"/>
      <c r="M1011" s="161"/>
      <c r="N1011" s="161"/>
    </row>
    <row r="1012" spans="1:14" x14ac:dyDescent="0.2">
      <c r="A1012" s="161"/>
      <c r="B1012" s="161"/>
      <c r="C1012" s="161"/>
      <c r="D1012" s="161"/>
      <c r="E1012" s="183"/>
      <c r="F1012" s="161"/>
      <c r="G1012" s="161"/>
      <c r="H1012" s="161"/>
      <c r="I1012" s="161"/>
      <c r="J1012" s="161"/>
      <c r="K1012" s="161"/>
      <c r="L1012" s="161"/>
      <c r="M1012" s="161"/>
      <c r="N1012" s="161"/>
    </row>
    <row r="1013" spans="1:14" x14ac:dyDescent="0.2">
      <c r="A1013" s="161"/>
      <c r="B1013" s="161"/>
      <c r="C1013" s="161"/>
      <c r="D1013" s="161"/>
      <c r="E1013" s="183"/>
      <c r="F1013" s="161"/>
      <c r="G1013" s="161"/>
      <c r="H1013" s="161"/>
      <c r="I1013" s="161"/>
      <c r="J1013" s="161"/>
      <c r="K1013" s="161"/>
      <c r="L1013" s="161"/>
      <c r="M1013" s="161"/>
      <c r="N1013" s="161"/>
    </row>
    <row r="1014" spans="1:14" x14ac:dyDescent="0.2">
      <c r="A1014" s="161"/>
      <c r="B1014" s="161"/>
      <c r="C1014" s="161"/>
      <c r="D1014" s="161"/>
      <c r="E1014" s="183"/>
      <c r="F1014" s="161"/>
      <c r="G1014" s="161"/>
      <c r="H1014" s="161"/>
      <c r="I1014" s="161"/>
      <c r="J1014" s="161"/>
      <c r="K1014" s="161"/>
      <c r="L1014" s="161"/>
      <c r="M1014" s="161"/>
      <c r="N1014" s="161"/>
    </row>
    <row r="1015" spans="1:14" x14ac:dyDescent="0.2">
      <c r="A1015" s="161"/>
      <c r="B1015" s="161"/>
      <c r="C1015" s="161"/>
      <c r="D1015" s="161"/>
      <c r="E1015" s="183"/>
      <c r="F1015" s="161"/>
      <c r="G1015" s="161"/>
      <c r="H1015" s="161"/>
      <c r="I1015" s="161"/>
      <c r="J1015" s="161"/>
      <c r="K1015" s="161"/>
      <c r="L1015" s="161"/>
      <c r="M1015" s="161"/>
      <c r="N1015" s="161"/>
    </row>
    <row r="1016" spans="1:14" x14ac:dyDescent="0.2">
      <c r="A1016" s="161"/>
      <c r="B1016" s="161"/>
      <c r="C1016" s="161"/>
      <c r="D1016" s="161"/>
      <c r="E1016" s="183"/>
      <c r="F1016" s="161"/>
      <c r="G1016" s="161"/>
      <c r="H1016" s="161"/>
      <c r="I1016" s="161"/>
      <c r="J1016" s="161"/>
      <c r="K1016" s="161"/>
      <c r="L1016" s="161"/>
      <c r="M1016" s="161"/>
      <c r="N1016" s="161"/>
    </row>
    <row r="1017" spans="1:14" x14ac:dyDescent="0.2">
      <c r="A1017" s="161"/>
      <c r="B1017" s="161"/>
      <c r="C1017" s="161"/>
      <c r="D1017" s="161"/>
      <c r="E1017" s="183"/>
      <c r="F1017" s="161"/>
      <c r="G1017" s="161"/>
      <c r="H1017" s="161"/>
      <c r="I1017" s="161"/>
      <c r="J1017" s="161"/>
      <c r="K1017" s="161"/>
      <c r="L1017" s="161"/>
      <c r="M1017" s="161"/>
      <c r="N1017" s="161"/>
    </row>
    <row r="1018" spans="1:14" x14ac:dyDescent="0.2">
      <c r="A1018" s="161"/>
      <c r="B1018" s="161"/>
      <c r="C1018" s="161"/>
      <c r="D1018" s="161"/>
      <c r="E1018" s="183"/>
      <c r="F1018" s="161"/>
      <c r="G1018" s="161"/>
      <c r="H1018" s="161"/>
      <c r="I1018" s="161"/>
      <c r="J1018" s="161"/>
      <c r="K1018" s="161"/>
      <c r="L1018" s="161"/>
      <c r="M1018" s="161"/>
      <c r="N1018" s="161"/>
    </row>
    <row r="1019" spans="1:14" x14ac:dyDescent="0.2">
      <c r="A1019" s="161"/>
      <c r="B1019" s="161"/>
      <c r="C1019" s="161"/>
      <c r="D1019" s="161"/>
      <c r="E1019" s="183"/>
      <c r="F1019" s="161"/>
      <c r="G1019" s="161"/>
      <c r="H1019" s="161"/>
      <c r="I1019" s="161"/>
      <c r="J1019" s="161"/>
      <c r="K1019" s="161"/>
      <c r="L1019" s="161"/>
      <c r="M1019" s="161"/>
      <c r="N1019" s="161"/>
    </row>
    <row r="1020" spans="1:14" x14ac:dyDescent="0.2">
      <c r="A1020" s="161"/>
      <c r="B1020" s="161"/>
      <c r="C1020" s="161"/>
      <c r="D1020" s="161"/>
      <c r="E1020" s="183"/>
      <c r="F1020" s="161"/>
      <c r="G1020" s="161"/>
      <c r="H1020" s="161"/>
      <c r="I1020" s="161"/>
      <c r="J1020" s="161"/>
      <c r="K1020" s="161"/>
      <c r="L1020" s="161"/>
      <c r="M1020" s="161"/>
      <c r="N1020" s="161"/>
    </row>
    <row r="1021" spans="1:14" x14ac:dyDescent="0.2">
      <c r="A1021" s="161"/>
      <c r="B1021" s="161"/>
      <c r="C1021" s="161"/>
      <c r="D1021" s="161"/>
      <c r="E1021" s="183"/>
      <c r="F1021" s="161"/>
      <c r="G1021" s="161"/>
      <c r="H1021" s="161"/>
      <c r="I1021" s="161"/>
      <c r="J1021" s="161"/>
      <c r="K1021" s="161"/>
      <c r="L1021" s="161"/>
      <c r="M1021" s="161"/>
      <c r="N1021" s="161"/>
    </row>
    <row r="1022" spans="1:14" x14ac:dyDescent="0.2">
      <c r="A1022" s="161"/>
      <c r="B1022" s="161"/>
      <c r="C1022" s="161"/>
      <c r="D1022" s="161"/>
      <c r="E1022" s="183"/>
      <c r="F1022" s="161"/>
      <c r="G1022" s="161"/>
      <c r="H1022" s="161"/>
      <c r="I1022" s="161"/>
      <c r="J1022" s="161"/>
      <c r="K1022" s="161"/>
      <c r="L1022" s="161"/>
      <c r="M1022" s="161"/>
      <c r="N1022" s="161"/>
    </row>
    <row r="1023" spans="1:14" x14ac:dyDescent="0.2">
      <c r="A1023" s="161"/>
      <c r="B1023" s="161"/>
      <c r="C1023" s="161"/>
      <c r="D1023" s="161"/>
      <c r="E1023" s="183"/>
      <c r="F1023" s="161"/>
      <c r="G1023" s="161"/>
      <c r="H1023" s="161"/>
      <c r="I1023" s="161"/>
      <c r="J1023" s="161"/>
      <c r="K1023" s="161"/>
      <c r="L1023" s="161"/>
      <c r="M1023" s="161"/>
      <c r="N1023" s="161"/>
    </row>
    <row r="1024" spans="1:14" x14ac:dyDescent="0.2">
      <c r="A1024" s="161"/>
      <c r="B1024" s="161"/>
      <c r="C1024" s="161"/>
      <c r="D1024" s="161"/>
      <c r="E1024" s="183"/>
      <c r="F1024" s="161"/>
      <c r="G1024" s="161"/>
      <c r="H1024" s="161"/>
      <c r="I1024" s="161"/>
      <c r="J1024" s="161"/>
      <c r="K1024" s="161"/>
      <c r="L1024" s="161"/>
      <c r="M1024" s="161"/>
      <c r="N1024" s="161"/>
    </row>
    <row r="1025" spans="1:14" x14ac:dyDescent="0.2">
      <c r="A1025" s="161"/>
      <c r="B1025" s="161"/>
      <c r="C1025" s="161"/>
      <c r="D1025" s="161"/>
      <c r="E1025" s="183"/>
      <c r="F1025" s="161"/>
      <c r="G1025" s="161"/>
      <c r="H1025" s="161"/>
      <c r="I1025" s="161"/>
      <c r="J1025" s="161"/>
      <c r="K1025" s="161"/>
      <c r="L1025" s="161"/>
      <c r="M1025" s="161"/>
      <c r="N1025" s="161"/>
    </row>
    <row r="1026" spans="1:14" x14ac:dyDescent="0.2">
      <c r="A1026" s="161"/>
      <c r="B1026" s="161"/>
      <c r="C1026" s="161"/>
      <c r="D1026" s="161"/>
      <c r="E1026" s="183"/>
      <c r="F1026" s="161"/>
      <c r="G1026" s="161"/>
      <c r="H1026" s="161"/>
      <c r="I1026" s="161"/>
      <c r="J1026" s="161"/>
      <c r="K1026" s="161"/>
      <c r="L1026" s="161"/>
      <c r="M1026" s="161"/>
      <c r="N1026" s="161"/>
    </row>
    <row r="1027" spans="1:14" x14ac:dyDescent="0.2">
      <c r="A1027" s="161"/>
      <c r="B1027" s="161"/>
      <c r="C1027" s="161"/>
      <c r="D1027" s="161"/>
      <c r="E1027" s="183"/>
      <c r="F1027" s="161"/>
      <c r="G1027" s="161"/>
      <c r="H1027" s="161"/>
      <c r="I1027" s="161"/>
      <c r="J1027" s="161"/>
      <c r="K1027" s="161"/>
      <c r="L1027" s="161"/>
      <c r="M1027" s="161"/>
      <c r="N1027" s="161"/>
    </row>
    <row r="1028" spans="1:14" x14ac:dyDescent="0.2">
      <c r="A1028" s="161"/>
      <c r="B1028" s="161"/>
      <c r="C1028" s="161"/>
      <c r="D1028" s="161"/>
      <c r="E1028" s="183"/>
      <c r="F1028" s="161"/>
      <c r="G1028" s="161"/>
      <c r="H1028" s="161"/>
      <c r="I1028" s="161"/>
      <c r="J1028" s="161"/>
      <c r="K1028" s="161"/>
      <c r="L1028" s="161"/>
      <c r="M1028" s="161"/>
      <c r="N1028" s="161"/>
    </row>
    <row r="1029" spans="1:14" x14ac:dyDescent="0.2">
      <c r="A1029" s="161"/>
      <c r="B1029" s="161"/>
      <c r="C1029" s="161"/>
      <c r="D1029" s="161"/>
      <c r="E1029" s="183"/>
      <c r="F1029" s="161"/>
      <c r="G1029" s="161"/>
      <c r="H1029" s="161"/>
      <c r="I1029" s="161"/>
      <c r="J1029" s="161"/>
      <c r="K1029" s="161"/>
      <c r="L1029" s="161"/>
      <c r="M1029" s="161"/>
      <c r="N1029" s="161"/>
    </row>
    <row r="1030" spans="1:14" x14ac:dyDescent="0.2">
      <c r="A1030" s="161"/>
      <c r="B1030" s="161"/>
      <c r="C1030" s="161"/>
      <c r="D1030" s="161"/>
      <c r="E1030" s="183"/>
      <c r="F1030" s="161"/>
      <c r="G1030" s="161"/>
      <c r="H1030" s="161"/>
      <c r="I1030" s="161"/>
      <c r="J1030" s="161"/>
      <c r="K1030" s="161"/>
      <c r="L1030" s="161"/>
      <c r="M1030" s="161"/>
      <c r="N1030" s="161"/>
    </row>
    <row r="1031" spans="1:14" x14ac:dyDescent="0.2">
      <c r="A1031" s="161"/>
      <c r="B1031" s="161"/>
      <c r="C1031" s="161"/>
      <c r="D1031" s="161"/>
      <c r="E1031" s="183"/>
      <c r="F1031" s="161"/>
      <c r="G1031" s="161"/>
      <c r="H1031" s="161"/>
      <c r="I1031" s="161"/>
      <c r="J1031" s="161"/>
      <c r="K1031" s="161"/>
      <c r="L1031" s="161"/>
      <c r="M1031" s="161"/>
      <c r="N1031" s="161"/>
    </row>
    <row r="1032" spans="1:14" x14ac:dyDescent="0.2">
      <c r="A1032" s="161"/>
      <c r="B1032" s="161"/>
      <c r="C1032" s="161"/>
      <c r="D1032" s="161"/>
      <c r="E1032" s="183"/>
      <c r="F1032" s="161"/>
      <c r="G1032" s="161"/>
      <c r="H1032" s="161"/>
      <c r="I1032" s="161"/>
      <c r="J1032" s="161"/>
      <c r="K1032" s="161"/>
      <c r="L1032" s="161"/>
      <c r="M1032" s="161"/>
      <c r="N1032" s="161"/>
    </row>
    <row r="1033" spans="1:14" x14ac:dyDescent="0.2">
      <c r="A1033" s="161"/>
      <c r="B1033" s="161"/>
      <c r="C1033" s="161"/>
      <c r="D1033" s="161"/>
      <c r="E1033" s="183"/>
      <c r="F1033" s="161"/>
      <c r="G1033" s="161"/>
      <c r="H1033" s="161"/>
      <c r="I1033" s="161"/>
      <c r="J1033" s="161"/>
      <c r="K1033" s="161"/>
      <c r="L1033" s="161"/>
      <c r="M1033" s="161"/>
      <c r="N1033" s="161"/>
    </row>
    <row r="1034" spans="1:14" x14ac:dyDescent="0.2">
      <c r="A1034" s="161"/>
      <c r="B1034" s="161"/>
      <c r="C1034" s="161"/>
      <c r="D1034" s="161"/>
      <c r="E1034" s="183"/>
      <c r="F1034" s="161"/>
      <c r="G1034" s="161"/>
      <c r="H1034" s="161"/>
      <c r="I1034" s="161"/>
      <c r="J1034" s="161"/>
      <c r="K1034" s="161"/>
      <c r="L1034" s="161"/>
      <c r="M1034" s="161"/>
      <c r="N1034" s="161"/>
    </row>
    <row r="1035" spans="1:14" x14ac:dyDescent="0.2">
      <c r="A1035" s="161"/>
      <c r="B1035" s="161"/>
      <c r="C1035" s="161"/>
      <c r="D1035" s="161"/>
      <c r="E1035" s="183"/>
      <c r="F1035" s="161"/>
      <c r="G1035" s="161"/>
      <c r="H1035" s="161"/>
      <c r="I1035" s="161"/>
      <c r="J1035" s="161"/>
      <c r="K1035" s="161"/>
      <c r="L1035" s="161"/>
      <c r="M1035" s="161"/>
      <c r="N1035" s="161"/>
    </row>
    <row r="1036" spans="1:14" x14ac:dyDescent="0.2">
      <c r="A1036" s="161"/>
      <c r="B1036" s="161"/>
      <c r="C1036" s="161"/>
      <c r="D1036" s="161"/>
      <c r="E1036" s="183"/>
      <c r="F1036" s="161"/>
      <c r="G1036" s="161"/>
      <c r="H1036" s="161"/>
      <c r="I1036" s="161"/>
      <c r="J1036" s="161"/>
      <c r="K1036" s="161"/>
      <c r="L1036" s="161"/>
      <c r="M1036" s="161"/>
      <c r="N1036" s="161"/>
    </row>
    <row r="1037" spans="1:14" x14ac:dyDescent="0.2">
      <c r="A1037" s="161"/>
      <c r="B1037" s="161"/>
      <c r="C1037" s="161"/>
      <c r="D1037" s="161"/>
      <c r="E1037" s="183"/>
      <c r="F1037" s="161"/>
      <c r="G1037" s="161"/>
      <c r="H1037" s="161"/>
      <c r="I1037" s="161"/>
      <c r="J1037" s="161"/>
      <c r="K1037" s="161"/>
      <c r="L1037" s="161"/>
      <c r="M1037" s="161"/>
      <c r="N1037" s="161"/>
    </row>
    <row r="1038" spans="1:14" x14ac:dyDescent="0.2">
      <c r="A1038" s="161"/>
      <c r="B1038" s="161"/>
      <c r="C1038" s="161"/>
      <c r="D1038" s="161"/>
      <c r="E1038" s="183"/>
      <c r="F1038" s="161"/>
      <c r="G1038" s="161"/>
      <c r="H1038" s="161"/>
      <c r="I1038" s="161"/>
      <c r="J1038" s="161"/>
      <c r="K1038" s="161"/>
      <c r="L1038" s="161"/>
      <c r="M1038" s="161"/>
      <c r="N1038" s="161"/>
    </row>
    <row r="1039" spans="1:14" x14ac:dyDescent="0.2">
      <c r="A1039" s="161"/>
      <c r="B1039" s="161"/>
      <c r="C1039" s="161"/>
      <c r="D1039" s="161"/>
      <c r="E1039" s="183"/>
      <c r="F1039" s="161"/>
      <c r="G1039" s="161"/>
      <c r="H1039" s="161"/>
      <c r="I1039" s="161"/>
      <c r="J1039" s="161"/>
      <c r="K1039" s="161"/>
      <c r="L1039" s="161"/>
      <c r="M1039" s="161"/>
      <c r="N1039" s="161"/>
    </row>
    <row r="1040" spans="1:14" x14ac:dyDescent="0.2">
      <c r="A1040" s="161"/>
      <c r="B1040" s="161"/>
      <c r="C1040" s="161"/>
      <c r="D1040" s="161"/>
      <c r="E1040" s="183"/>
      <c r="F1040" s="161"/>
      <c r="G1040" s="161"/>
      <c r="H1040" s="161"/>
      <c r="I1040" s="161"/>
      <c r="J1040" s="161"/>
      <c r="K1040" s="161"/>
      <c r="L1040" s="161"/>
      <c r="M1040" s="161"/>
      <c r="N1040" s="161"/>
    </row>
    <row r="1041" spans="1:14" x14ac:dyDescent="0.2">
      <c r="A1041" s="161"/>
      <c r="B1041" s="161"/>
      <c r="C1041" s="161"/>
      <c r="D1041" s="161"/>
      <c r="E1041" s="183"/>
      <c r="F1041" s="161"/>
      <c r="G1041" s="161"/>
      <c r="H1041" s="161"/>
      <c r="I1041" s="161"/>
      <c r="J1041" s="161"/>
      <c r="K1041" s="161"/>
      <c r="L1041" s="161"/>
      <c r="M1041" s="161"/>
      <c r="N1041" s="161"/>
    </row>
    <row r="1042" spans="1:14" x14ac:dyDescent="0.2">
      <c r="A1042" s="161"/>
      <c r="B1042" s="161"/>
      <c r="C1042" s="161"/>
      <c r="D1042" s="161"/>
      <c r="E1042" s="183"/>
      <c r="F1042" s="161"/>
      <c r="G1042" s="161"/>
      <c r="H1042" s="161"/>
      <c r="I1042" s="161"/>
      <c r="J1042" s="161"/>
      <c r="K1042" s="161"/>
      <c r="L1042" s="161"/>
      <c r="M1042" s="161"/>
      <c r="N1042" s="161"/>
    </row>
    <row r="1043" spans="1:14" x14ac:dyDescent="0.2">
      <c r="A1043" s="161"/>
      <c r="B1043" s="161"/>
      <c r="C1043" s="161"/>
      <c r="D1043" s="161"/>
      <c r="E1043" s="183"/>
      <c r="F1043" s="161"/>
      <c r="G1043" s="161"/>
      <c r="H1043" s="161"/>
      <c r="I1043" s="161"/>
      <c r="J1043" s="161"/>
      <c r="K1043" s="161"/>
      <c r="L1043" s="161"/>
      <c r="M1043" s="161"/>
      <c r="N1043" s="161"/>
    </row>
    <row r="1044" spans="1:14" x14ac:dyDescent="0.2">
      <c r="A1044" s="161"/>
      <c r="B1044" s="161"/>
      <c r="C1044" s="161"/>
      <c r="D1044" s="161"/>
      <c r="E1044" s="183"/>
      <c r="F1044" s="161"/>
      <c r="G1044" s="161"/>
      <c r="H1044" s="161"/>
      <c r="I1044" s="161"/>
      <c r="J1044" s="161"/>
      <c r="K1044" s="161"/>
      <c r="L1044" s="161"/>
      <c r="M1044" s="161"/>
      <c r="N1044" s="161"/>
    </row>
    <row r="1045" spans="1:14" x14ac:dyDescent="0.2">
      <c r="A1045" s="161"/>
      <c r="B1045" s="161"/>
      <c r="C1045" s="161"/>
      <c r="D1045" s="161"/>
      <c r="E1045" s="183"/>
      <c r="F1045" s="161"/>
      <c r="G1045" s="161"/>
      <c r="H1045" s="161"/>
      <c r="I1045" s="161"/>
      <c r="J1045" s="161"/>
      <c r="K1045" s="161"/>
      <c r="L1045" s="161"/>
      <c r="M1045" s="161"/>
      <c r="N1045" s="161"/>
    </row>
    <row r="1046" spans="1:14" x14ac:dyDescent="0.2">
      <c r="A1046" s="161"/>
      <c r="B1046" s="161"/>
      <c r="C1046" s="161"/>
      <c r="D1046" s="161"/>
      <c r="E1046" s="183"/>
      <c r="F1046" s="161"/>
      <c r="G1046" s="161"/>
      <c r="H1046" s="161"/>
      <c r="I1046" s="161"/>
      <c r="J1046" s="161"/>
      <c r="K1046" s="161"/>
      <c r="L1046" s="161"/>
      <c r="M1046" s="161"/>
      <c r="N1046" s="161"/>
    </row>
    <row r="1047" spans="1:14" x14ac:dyDescent="0.2">
      <c r="A1047" s="161"/>
      <c r="B1047" s="161"/>
      <c r="C1047" s="161"/>
      <c r="D1047" s="161"/>
      <c r="E1047" s="183"/>
      <c r="F1047" s="161"/>
      <c r="G1047" s="161"/>
      <c r="H1047" s="161"/>
      <c r="I1047" s="161"/>
      <c r="J1047" s="161"/>
      <c r="K1047" s="161"/>
      <c r="L1047" s="161"/>
      <c r="M1047" s="161"/>
      <c r="N1047" s="161"/>
    </row>
    <row r="1048" spans="1:14" x14ac:dyDescent="0.2">
      <c r="A1048" s="161"/>
      <c r="B1048" s="161"/>
      <c r="C1048" s="161"/>
      <c r="D1048" s="161"/>
      <c r="E1048" s="183"/>
      <c r="F1048" s="161"/>
      <c r="G1048" s="161"/>
      <c r="H1048" s="161"/>
      <c r="I1048" s="161"/>
      <c r="J1048" s="161"/>
      <c r="K1048" s="161"/>
      <c r="L1048" s="161"/>
      <c r="M1048" s="161"/>
      <c r="N1048" s="161"/>
    </row>
    <row r="1049" spans="1:14" x14ac:dyDescent="0.2">
      <c r="A1049" s="161"/>
      <c r="B1049" s="161"/>
      <c r="C1049" s="161"/>
      <c r="D1049" s="161"/>
      <c r="E1049" s="183"/>
      <c r="F1049" s="161"/>
      <c r="G1049" s="161"/>
      <c r="H1049" s="161"/>
      <c r="I1049" s="161"/>
      <c r="J1049" s="161"/>
      <c r="K1049" s="161"/>
      <c r="L1049" s="161"/>
      <c r="M1049" s="161"/>
      <c r="N1049" s="161"/>
    </row>
    <row r="1050" spans="1:14" x14ac:dyDescent="0.2">
      <c r="A1050" s="161"/>
      <c r="B1050" s="161"/>
      <c r="C1050" s="161"/>
      <c r="D1050" s="161"/>
      <c r="E1050" s="183"/>
      <c r="F1050" s="161"/>
      <c r="G1050" s="161"/>
      <c r="H1050" s="161"/>
      <c r="I1050" s="161"/>
      <c r="J1050" s="161"/>
      <c r="K1050" s="161"/>
      <c r="L1050" s="161"/>
      <c r="M1050" s="161"/>
      <c r="N1050" s="161"/>
    </row>
    <row r="1051" spans="1:14" x14ac:dyDescent="0.2">
      <c r="A1051" s="161"/>
      <c r="B1051" s="161"/>
      <c r="C1051" s="161"/>
      <c r="D1051" s="161"/>
      <c r="E1051" s="183"/>
      <c r="F1051" s="161"/>
      <c r="G1051" s="161"/>
      <c r="H1051" s="161"/>
      <c r="I1051" s="161"/>
      <c r="J1051" s="161"/>
      <c r="K1051" s="161"/>
      <c r="L1051" s="161"/>
      <c r="M1051" s="161"/>
      <c r="N1051" s="161"/>
    </row>
    <row r="1052" spans="1:14" x14ac:dyDescent="0.2">
      <c r="A1052" s="161"/>
      <c r="B1052" s="161"/>
      <c r="C1052" s="161"/>
      <c r="D1052" s="161"/>
      <c r="E1052" s="183"/>
      <c r="F1052" s="161"/>
      <c r="G1052" s="161"/>
      <c r="H1052" s="161"/>
      <c r="I1052" s="161"/>
      <c r="J1052" s="161"/>
      <c r="K1052" s="161"/>
      <c r="L1052" s="161"/>
      <c r="M1052" s="161"/>
      <c r="N1052" s="161"/>
    </row>
    <row r="1053" spans="1:14" x14ac:dyDescent="0.2">
      <c r="A1053" s="161"/>
      <c r="B1053" s="161"/>
      <c r="C1053" s="161"/>
      <c r="D1053" s="161"/>
      <c r="E1053" s="183"/>
      <c r="F1053" s="161"/>
      <c r="G1053" s="161"/>
      <c r="H1053" s="161"/>
      <c r="I1053" s="161"/>
      <c r="J1053" s="161"/>
      <c r="K1053" s="161"/>
      <c r="L1053" s="161"/>
      <c r="M1053" s="161"/>
      <c r="N1053" s="161"/>
    </row>
    <row r="1054" spans="1:14" x14ac:dyDescent="0.2">
      <c r="A1054" s="161"/>
      <c r="B1054" s="161"/>
      <c r="C1054" s="161"/>
      <c r="D1054" s="161"/>
      <c r="E1054" s="183"/>
      <c r="F1054" s="161"/>
      <c r="G1054" s="161"/>
      <c r="H1054" s="161"/>
      <c r="I1054" s="161"/>
      <c r="J1054" s="161"/>
      <c r="K1054" s="161"/>
      <c r="L1054" s="161"/>
      <c r="M1054" s="161"/>
      <c r="N1054" s="161"/>
    </row>
    <row r="1055" spans="1:14" x14ac:dyDescent="0.2">
      <c r="A1055" s="161"/>
      <c r="B1055" s="161"/>
      <c r="C1055" s="161"/>
      <c r="D1055" s="161"/>
      <c r="E1055" s="183"/>
      <c r="F1055" s="161"/>
      <c r="G1055" s="161"/>
      <c r="H1055" s="161"/>
      <c r="I1055" s="161"/>
      <c r="J1055" s="161"/>
      <c r="K1055" s="161"/>
      <c r="L1055" s="161"/>
      <c r="M1055" s="161"/>
      <c r="N1055" s="161"/>
    </row>
    <row r="1056" spans="1:14" x14ac:dyDescent="0.2">
      <c r="A1056" s="161"/>
      <c r="B1056" s="161"/>
      <c r="C1056" s="161"/>
      <c r="D1056" s="161"/>
      <c r="E1056" s="183"/>
      <c r="F1056" s="161"/>
      <c r="G1056" s="161"/>
      <c r="H1056" s="161"/>
      <c r="I1056" s="161"/>
      <c r="J1056" s="161"/>
      <c r="K1056" s="161"/>
      <c r="L1056" s="161"/>
      <c r="M1056" s="161"/>
      <c r="N1056" s="161"/>
    </row>
    <row r="1057" spans="1:14" x14ac:dyDescent="0.2">
      <c r="A1057" s="161"/>
      <c r="B1057" s="161"/>
      <c r="C1057" s="161"/>
      <c r="D1057" s="161"/>
      <c r="E1057" s="183"/>
      <c r="F1057" s="161"/>
      <c r="G1057" s="161"/>
      <c r="H1057" s="161"/>
      <c r="I1057" s="161"/>
      <c r="J1057" s="161"/>
      <c r="K1057" s="161"/>
      <c r="L1057" s="161"/>
      <c r="M1057" s="161"/>
      <c r="N1057" s="161"/>
    </row>
    <row r="1058" spans="1:14" x14ac:dyDescent="0.2">
      <c r="A1058" s="161"/>
      <c r="B1058" s="161"/>
      <c r="C1058" s="161"/>
      <c r="D1058" s="161"/>
      <c r="E1058" s="183"/>
      <c r="F1058" s="161"/>
      <c r="G1058" s="161"/>
      <c r="H1058" s="161"/>
      <c r="I1058" s="161"/>
      <c r="J1058" s="161"/>
      <c r="K1058" s="161"/>
      <c r="L1058" s="161"/>
      <c r="M1058" s="161"/>
      <c r="N1058" s="161"/>
    </row>
    <row r="1059" spans="1:14" x14ac:dyDescent="0.2">
      <c r="A1059" s="161"/>
      <c r="B1059" s="161"/>
      <c r="C1059" s="161"/>
      <c r="D1059" s="161"/>
      <c r="E1059" s="183"/>
      <c r="F1059" s="161"/>
      <c r="G1059" s="161"/>
      <c r="H1059" s="161"/>
      <c r="I1059" s="161"/>
      <c r="J1059" s="161"/>
      <c r="K1059" s="161"/>
      <c r="L1059" s="161"/>
      <c r="M1059" s="161"/>
      <c r="N1059" s="161"/>
    </row>
    <row r="1060" spans="1:14" x14ac:dyDescent="0.2">
      <c r="A1060" s="161"/>
      <c r="B1060" s="161"/>
      <c r="C1060" s="161"/>
      <c r="D1060" s="161"/>
      <c r="E1060" s="183"/>
      <c r="F1060" s="161"/>
      <c r="G1060" s="161"/>
      <c r="H1060" s="161"/>
      <c r="I1060" s="161"/>
      <c r="J1060" s="161"/>
      <c r="K1060" s="161"/>
      <c r="L1060" s="161"/>
      <c r="M1060" s="161"/>
      <c r="N1060" s="161"/>
    </row>
    <row r="1061" spans="1:14" x14ac:dyDescent="0.2">
      <c r="A1061" s="161"/>
      <c r="B1061" s="161"/>
      <c r="C1061" s="161"/>
      <c r="D1061" s="161"/>
      <c r="E1061" s="183"/>
      <c r="F1061" s="161"/>
      <c r="G1061" s="161"/>
      <c r="H1061" s="161"/>
      <c r="I1061" s="161"/>
      <c r="J1061" s="161"/>
      <c r="K1061" s="161"/>
      <c r="L1061" s="161"/>
      <c r="M1061" s="161"/>
      <c r="N1061" s="161"/>
    </row>
    <row r="1062" spans="1:14" x14ac:dyDescent="0.2">
      <c r="A1062" s="161"/>
      <c r="B1062" s="161"/>
      <c r="C1062" s="161"/>
      <c r="D1062" s="161"/>
      <c r="E1062" s="183"/>
      <c r="F1062" s="161"/>
      <c r="G1062" s="161"/>
      <c r="H1062" s="161"/>
      <c r="I1062" s="161"/>
      <c r="J1062" s="161"/>
      <c r="K1062" s="161"/>
      <c r="L1062" s="161"/>
      <c r="M1062" s="161"/>
      <c r="N1062" s="161"/>
    </row>
    <row r="1063" spans="1:14" x14ac:dyDescent="0.2">
      <c r="A1063" s="161"/>
      <c r="B1063" s="161"/>
      <c r="C1063" s="161"/>
      <c r="D1063" s="161"/>
      <c r="E1063" s="183"/>
      <c r="F1063" s="161"/>
      <c r="G1063" s="161"/>
      <c r="H1063" s="161"/>
      <c r="I1063" s="161"/>
      <c r="J1063" s="161"/>
      <c r="K1063" s="161"/>
      <c r="L1063" s="161"/>
      <c r="M1063" s="161"/>
      <c r="N1063" s="161"/>
    </row>
    <row r="1064" spans="1:14" x14ac:dyDescent="0.2">
      <c r="A1064" s="161"/>
      <c r="B1064" s="161"/>
      <c r="C1064" s="161"/>
      <c r="D1064" s="161"/>
      <c r="E1064" s="183"/>
      <c r="F1064" s="161"/>
      <c r="G1064" s="161"/>
      <c r="H1064" s="161"/>
      <c r="I1064" s="161"/>
      <c r="J1064" s="161"/>
      <c r="K1064" s="161"/>
      <c r="L1064" s="161"/>
      <c r="M1064" s="161"/>
      <c r="N1064" s="161"/>
    </row>
    <row r="1065" spans="1:14" x14ac:dyDescent="0.2">
      <c r="A1065" s="161"/>
      <c r="B1065" s="161"/>
      <c r="C1065" s="161"/>
      <c r="D1065" s="161"/>
      <c r="E1065" s="183"/>
      <c r="F1065" s="161"/>
      <c r="G1065" s="161"/>
      <c r="H1065" s="161"/>
      <c r="I1065" s="161"/>
      <c r="J1065" s="161"/>
      <c r="K1065" s="161"/>
      <c r="L1065" s="161"/>
      <c r="M1065" s="161"/>
      <c r="N1065" s="161"/>
    </row>
    <row r="1066" spans="1:14" x14ac:dyDescent="0.2">
      <c r="A1066" s="161"/>
      <c r="B1066" s="161"/>
      <c r="C1066" s="161"/>
      <c r="D1066" s="161"/>
      <c r="E1066" s="183"/>
      <c r="F1066" s="161"/>
      <c r="G1066" s="161"/>
      <c r="H1066" s="161"/>
      <c r="I1066" s="161"/>
      <c r="J1066" s="161"/>
      <c r="K1066" s="161"/>
      <c r="L1066" s="161"/>
      <c r="M1066" s="161"/>
      <c r="N1066" s="161"/>
    </row>
    <row r="1067" spans="1:14" x14ac:dyDescent="0.2">
      <c r="A1067" s="161"/>
      <c r="B1067" s="161"/>
      <c r="C1067" s="161"/>
      <c r="D1067" s="161"/>
      <c r="E1067" s="183"/>
      <c r="F1067" s="161"/>
      <c r="G1067" s="161"/>
      <c r="H1067" s="161"/>
      <c r="I1067" s="161"/>
      <c r="J1067" s="161"/>
      <c r="K1067" s="161"/>
      <c r="L1067" s="161"/>
      <c r="M1067" s="161"/>
      <c r="N1067" s="161"/>
    </row>
    <row r="1068" spans="1:14" x14ac:dyDescent="0.2">
      <c r="A1068" s="161"/>
      <c r="B1068" s="161"/>
      <c r="C1068" s="161"/>
      <c r="D1068" s="161"/>
      <c r="E1068" s="183"/>
      <c r="F1068" s="161"/>
      <c r="G1068" s="161"/>
      <c r="H1068" s="161"/>
      <c r="I1068" s="161"/>
      <c r="J1068" s="161"/>
      <c r="K1068" s="161"/>
      <c r="L1068" s="161"/>
      <c r="M1068" s="161"/>
      <c r="N1068" s="161"/>
    </row>
    <row r="1069" spans="1:14" x14ac:dyDescent="0.2">
      <c r="A1069" s="161"/>
      <c r="B1069" s="161"/>
      <c r="C1069" s="161"/>
      <c r="D1069" s="161"/>
      <c r="E1069" s="183"/>
      <c r="F1069" s="161"/>
      <c r="G1069" s="161"/>
      <c r="H1069" s="161"/>
      <c r="I1069" s="161"/>
      <c r="J1069" s="161"/>
      <c r="K1069" s="161"/>
      <c r="L1069" s="161"/>
      <c r="M1069" s="161"/>
      <c r="N1069" s="161"/>
    </row>
    <row r="1070" spans="1:14" x14ac:dyDescent="0.2">
      <c r="A1070" s="161"/>
      <c r="B1070" s="161"/>
      <c r="C1070" s="161"/>
      <c r="D1070" s="161"/>
      <c r="E1070" s="183"/>
      <c r="F1070" s="161"/>
      <c r="G1070" s="161"/>
      <c r="H1070" s="161"/>
      <c r="I1070" s="161"/>
      <c r="J1070" s="161"/>
      <c r="K1070" s="161"/>
      <c r="L1070" s="161"/>
      <c r="M1070" s="161"/>
      <c r="N1070" s="161"/>
    </row>
    <row r="1071" spans="1:14" x14ac:dyDescent="0.2">
      <c r="A1071" s="161"/>
      <c r="B1071" s="161"/>
      <c r="C1071" s="161"/>
      <c r="D1071" s="161"/>
      <c r="E1071" s="183"/>
      <c r="F1071" s="161"/>
      <c r="G1071" s="161"/>
      <c r="H1071" s="161"/>
      <c r="I1071" s="161"/>
      <c r="J1071" s="161"/>
      <c r="K1071" s="161"/>
      <c r="L1071" s="161"/>
      <c r="M1071" s="161"/>
      <c r="N1071" s="161"/>
    </row>
    <row r="1072" spans="1:14" x14ac:dyDescent="0.2">
      <c r="A1072" s="161"/>
      <c r="B1072" s="161"/>
      <c r="C1072" s="161"/>
      <c r="D1072" s="161"/>
      <c r="E1072" s="183"/>
      <c r="F1072" s="161"/>
      <c r="G1072" s="161"/>
      <c r="H1072" s="161"/>
      <c r="I1072" s="161"/>
      <c r="J1072" s="161"/>
      <c r="K1072" s="161"/>
      <c r="L1072" s="161"/>
      <c r="M1072" s="161"/>
      <c r="N1072" s="161"/>
    </row>
    <row r="1073" spans="1:14" x14ac:dyDescent="0.2">
      <c r="A1073" s="161"/>
      <c r="B1073" s="161"/>
      <c r="C1073" s="161"/>
      <c r="D1073" s="161"/>
      <c r="E1073" s="183"/>
      <c r="F1073" s="161"/>
      <c r="G1073" s="161"/>
      <c r="H1073" s="161"/>
      <c r="I1073" s="161"/>
      <c r="J1073" s="161"/>
      <c r="K1073" s="161"/>
      <c r="L1073" s="161"/>
      <c r="M1073" s="161"/>
      <c r="N1073" s="161"/>
    </row>
    <row r="1074" spans="1:14" x14ac:dyDescent="0.2">
      <c r="A1074" s="161"/>
      <c r="B1074" s="161"/>
      <c r="C1074" s="161"/>
      <c r="D1074" s="161"/>
      <c r="E1074" s="183"/>
      <c r="F1074" s="161"/>
      <c r="G1074" s="161"/>
      <c r="H1074" s="161"/>
      <c r="I1074" s="161"/>
      <c r="J1074" s="161"/>
      <c r="K1074" s="161"/>
      <c r="L1074" s="161"/>
      <c r="M1074" s="161"/>
      <c r="N1074" s="161"/>
    </row>
    <row r="1075" spans="1:14" x14ac:dyDescent="0.2">
      <c r="A1075" s="161"/>
      <c r="B1075" s="161"/>
      <c r="C1075" s="161"/>
      <c r="D1075" s="161"/>
      <c r="E1075" s="183"/>
      <c r="F1075" s="161"/>
      <c r="G1075" s="161"/>
      <c r="H1075" s="161"/>
      <c r="I1075" s="161"/>
      <c r="J1075" s="161"/>
      <c r="K1075" s="161"/>
      <c r="L1075" s="161"/>
      <c r="M1075" s="161"/>
      <c r="N1075" s="161"/>
    </row>
    <row r="1076" spans="1:14" x14ac:dyDescent="0.2">
      <c r="A1076" s="161"/>
      <c r="B1076" s="161"/>
      <c r="C1076" s="161"/>
      <c r="D1076" s="161"/>
      <c r="E1076" s="183"/>
      <c r="F1076" s="161"/>
      <c r="G1076" s="161"/>
      <c r="H1076" s="161"/>
      <c r="I1076" s="161"/>
      <c r="J1076" s="161"/>
      <c r="K1076" s="161"/>
      <c r="L1076" s="161"/>
      <c r="M1076" s="161"/>
      <c r="N1076" s="161"/>
    </row>
    <row r="1077" spans="1:14" x14ac:dyDescent="0.2">
      <c r="A1077" s="161"/>
      <c r="B1077" s="161"/>
      <c r="C1077" s="161"/>
      <c r="D1077" s="161"/>
      <c r="E1077" s="183"/>
      <c r="F1077" s="161"/>
      <c r="G1077" s="161"/>
      <c r="H1077" s="161"/>
      <c r="I1077" s="161"/>
      <c r="J1077" s="161"/>
      <c r="K1077" s="161"/>
      <c r="L1077" s="161"/>
      <c r="M1077" s="161"/>
      <c r="N1077" s="161"/>
    </row>
    <row r="1078" spans="1:14" x14ac:dyDescent="0.2">
      <c r="A1078" s="161"/>
      <c r="B1078" s="161"/>
      <c r="C1078" s="161"/>
      <c r="D1078" s="161"/>
      <c r="E1078" s="183"/>
      <c r="F1078" s="161"/>
      <c r="G1078" s="161"/>
      <c r="H1078" s="161"/>
      <c r="I1078" s="161"/>
      <c r="J1078" s="161"/>
      <c r="K1078" s="161"/>
      <c r="L1078" s="161"/>
      <c r="M1078" s="161"/>
      <c r="N1078" s="161"/>
    </row>
    <row r="1079" spans="1:14" x14ac:dyDescent="0.2">
      <c r="A1079" s="161"/>
      <c r="B1079" s="161"/>
      <c r="C1079" s="161"/>
      <c r="D1079" s="161"/>
      <c r="E1079" s="183"/>
      <c r="F1079" s="161"/>
      <c r="G1079" s="161"/>
      <c r="H1079" s="161"/>
      <c r="I1079" s="161"/>
      <c r="J1079" s="161"/>
      <c r="K1079" s="161"/>
      <c r="L1079" s="161"/>
      <c r="M1079" s="161"/>
      <c r="N1079" s="161"/>
    </row>
    <row r="1080" spans="1:14" x14ac:dyDescent="0.2">
      <c r="A1080" s="161"/>
      <c r="B1080" s="161"/>
      <c r="C1080" s="161"/>
      <c r="D1080" s="161"/>
      <c r="E1080" s="183"/>
      <c r="F1080" s="161"/>
      <c r="G1080" s="161"/>
      <c r="H1080" s="161"/>
      <c r="I1080" s="161"/>
      <c r="J1080" s="161"/>
      <c r="K1080" s="161"/>
      <c r="L1080" s="161"/>
      <c r="M1080" s="161"/>
      <c r="N1080" s="161"/>
    </row>
    <row r="1081" spans="1:14" x14ac:dyDescent="0.2">
      <c r="A1081" s="161"/>
      <c r="B1081" s="161"/>
      <c r="C1081" s="161"/>
      <c r="D1081" s="161"/>
      <c r="E1081" s="183"/>
      <c r="F1081" s="161"/>
      <c r="G1081" s="161"/>
      <c r="H1081" s="161"/>
      <c r="I1081" s="161"/>
      <c r="J1081" s="161"/>
      <c r="K1081" s="161"/>
      <c r="L1081" s="161"/>
      <c r="M1081" s="161"/>
      <c r="N1081" s="161"/>
    </row>
    <row r="1082" spans="1:14" x14ac:dyDescent="0.2">
      <c r="A1082" s="161"/>
      <c r="B1082" s="161"/>
      <c r="C1082" s="161"/>
      <c r="D1082" s="161"/>
      <c r="E1082" s="183"/>
      <c r="F1082" s="161"/>
      <c r="G1082" s="161"/>
      <c r="H1082" s="161"/>
      <c r="I1082" s="161"/>
      <c r="J1082" s="161"/>
      <c r="K1082" s="161"/>
      <c r="L1082" s="161"/>
      <c r="M1082" s="161"/>
      <c r="N1082" s="161"/>
    </row>
    <row r="1083" spans="1:14" x14ac:dyDescent="0.2">
      <c r="A1083" s="161"/>
      <c r="B1083" s="161"/>
      <c r="C1083" s="161"/>
      <c r="D1083" s="161"/>
      <c r="E1083" s="183"/>
      <c r="F1083" s="161"/>
      <c r="G1083" s="161"/>
      <c r="H1083" s="161"/>
      <c r="I1083" s="161"/>
      <c r="J1083" s="161"/>
      <c r="K1083" s="161"/>
      <c r="L1083" s="161"/>
      <c r="M1083" s="161"/>
      <c r="N1083" s="161"/>
    </row>
    <row r="1084" spans="1:14" x14ac:dyDescent="0.2">
      <c r="A1084" s="161"/>
      <c r="B1084" s="161"/>
      <c r="C1084" s="161"/>
      <c r="D1084" s="161"/>
      <c r="E1084" s="183"/>
      <c r="F1084" s="161"/>
      <c r="G1084" s="161"/>
      <c r="H1084" s="161"/>
      <c r="I1084" s="161"/>
      <c r="J1084" s="161"/>
      <c r="K1084" s="161"/>
      <c r="L1084" s="161"/>
      <c r="M1084" s="161"/>
      <c r="N1084" s="161"/>
    </row>
    <row r="1085" spans="1:14" x14ac:dyDescent="0.2">
      <c r="A1085" s="161"/>
      <c r="B1085" s="161"/>
      <c r="C1085" s="161"/>
      <c r="D1085" s="161"/>
      <c r="E1085" s="183"/>
      <c r="F1085" s="161"/>
      <c r="G1085" s="161"/>
      <c r="H1085" s="161"/>
      <c r="I1085" s="161"/>
      <c r="J1085" s="161"/>
      <c r="K1085" s="161"/>
      <c r="L1085" s="161"/>
      <c r="M1085" s="161"/>
      <c r="N1085" s="161"/>
    </row>
    <row r="1086" spans="1:14" x14ac:dyDescent="0.2">
      <c r="A1086" s="161"/>
      <c r="B1086" s="161"/>
      <c r="C1086" s="161"/>
      <c r="D1086" s="161"/>
      <c r="E1086" s="183"/>
      <c r="F1086" s="161"/>
      <c r="G1086" s="161"/>
      <c r="H1086" s="161"/>
      <c r="I1086" s="161"/>
      <c r="J1086" s="161"/>
      <c r="K1086" s="161"/>
      <c r="L1086" s="161"/>
      <c r="M1086" s="161"/>
      <c r="N1086" s="161"/>
    </row>
    <row r="1087" spans="1:14" x14ac:dyDescent="0.2">
      <c r="A1087" s="161"/>
      <c r="B1087" s="161"/>
      <c r="C1087" s="161"/>
      <c r="D1087" s="161"/>
      <c r="E1087" s="183"/>
      <c r="F1087" s="161"/>
      <c r="G1087" s="161"/>
      <c r="H1087" s="161"/>
      <c r="I1087" s="161"/>
      <c r="J1087" s="161"/>
      <c r="K1087" s="161"/>
      <c r="L1087" s="161"/>
      <c r="M1087" s="161"/>
      <c r="N1087" s="161"/>
    </row>
    <row r="1088" spans="1:14" x14ac:dyDescent="0.2">
      <c r="A1088" s="161"/>
      <c r="B1088" s="161"/>
      <c r="C1088" s="161"/>
      <c r="D1088" s="161"/>
      <c r="E1088" s="183"/>
      <c r="F1088" s="161"/>
      <c r="G1088" s="161"/>
      <c r="H1088" s="161"/>
      <c r="I1088" s="161"/>
      <c r="J1088" s="161"/>
      <c r="K1088" s="161"/>
      <c r="L1088" s="161"/>
      <c r="M1088" s="161"/>
      <c r="N1088" s="161"/>
    </row>
    <row r="1089" spans="1:14" x14ac:dyDescent="0.2">
      <c r="A1089" s="161"/>
      <c r="B1089" s="161"/>
      <c r="C1089" s="161"/>
      <c r="D1089" s="161"/>
      <c r="E1089" s="183"/>
      <c r="F1089" s="161"/>
      <c r="G1089" s="161"/>
      <c r="H1089" s="161"/>
      <c r="I1089" s="161"/>
      <c r="J1089" s="161"/>
      <c r="K1089" s="161"/>
      <c r="L1089" s="161"/>
      <c r="M1089" s="161"/>
      <c r="N1089" s="161"/>
    </row>
    <row r="1090" spans="1:14" x14ac:dyDescent="0.2">
      <c r="A1090" s="161"/>
      <c r="B1090" s="161"/>
      <c r="C1090" s="161"/>
      <c r="D1090" s="161"/>
      <c r="E1090" s="183"/>
      <c r="F1090" s="161"/>
      <c r="G1090" s="161"/>
      <c r="H1090" s="161"/>
      <c r="I1090" s="161"/>
      <c r="J1090" s="161"/>
      <c r="K1090" s="161"/>
      <c r="L1090" s="161"/>
      <c r="M1090" s="161"/>
      <c r="N1090" s="161"/>
    </row>
    <row r="1091" spans="1:14" x14ac:dyDescent="0.2">
      <c r="A1091" s="161"/>
      <c r="B1091" s="161"/>
      <c r="C1091" s="161"/>
      <c r="D1091" s="161"/>
      <c r="E1091" s="183"/>
      <c r="F1091" s="161"/>
      <c r="G1091" s="161"/>
      <c r="H1091" s="161"/>
      <c r="I1091" s="161"/>
      <c r="J1091" s="161"/>
      <c r="K1091" s="161"/>
      <c r="L1091" s="161"/>
      <c r="M1091" s="161"/>
      <c r="N1091" s="161"/>
    </row>
    <row r="1092" spans="1:14" x14ac:dyDescent="0.2">
      <c r="A1092" s="161"/>
      <c r="B1092" s="161"/>
      <c r="C1092" s="161"/>
      <c r="D1092" s="161"/>
      <c r="E1092" s="183"/>
      <c r="F1092" s="161"/>
      <c r="G1092" s="161"/>
      <c r="H1092" s="161"/>
      <c r="I1092" s="161"/>
      <c r="J1092" s="161"/>
      <c r="K1092" s="161"/>
      <c r="L1092" s="161"/>
      <c r="M1092" s="161"/>
      <c r="N1092" s="161"/>
    </row>
    <row r="1093" spans="1:14" x14ac:dyDescent="0.2">
      <c r="A1093" s="161"/>
      <c r="B1093" s="161"/>
      <c r="C1093" s="161"/>
      <c r="D1093" s="161"/>
      <c r="E1093" s="183"/>
      <c r="F1093" s="161"/>
      <c r="G1093" s="161"/>
      <c r="H1093" s="161"/>
      <c r="I1093" s="161"/>
      <c r="J1093" s="161"/>
      <c r="K1093" s="161"/>
      <c r="L1093" s="161"/>
      <c r="M1093" s="161"/>
      <c r="N1093" s="161"/>
    </row>
    <row r="1094" spans="1:14" x14ac:dyDescent="0.2">
      <c r="A1094" s="161"/>
      <c r="B1094" s="161"/>
      <c r="C1094" s="161"/>
      <c r="D1094" s="161"/>
      <c r="E1094" s="183"/>
      <c r="F1094" s="161"/>
      <c r="G1094" s="161"/>
      <c r="H1094" s="161"/>
      <c r="I1094" s="161"/>
      <c r="J1094" s="161"/>
      <c r="K1094" s="161"/>
      <c r="L1094" s="161"/>
      <c r="M1094" s="161"/>
      <c r="N1094" s="161"/>
    </row>
    <row r="1095" spans="1:14" x14ac:dyDescent="0.2">
      <c r="A1095" s="161"/>
      <c r="B1095" s="161"/>
      <c r="C1095" s="161"/>
      <c r="D1095" s="161"/>
      <c r="E1095" s="183"/>
      <c r="F1095" s="161"/>
      <c r="G1095" s="161"/>
      <c r="H1095" s="161"/>
      <c r="I1095" s="161"/>
      <c r="J1095" s="161"/>
      <c r="K1095" s="161"/>
      <c r="L1095" s="161"/>
      <c r="M1095" s="161"/>
      <c r="N1095" s="161"/>
    </row>
    <row r="1096" spans="1:14" x14ac:dyDescent="0.2">
      <c r="A1096" s="161"/>
      <c r="B1096" s="161"/>
      <c r="C1096" s="161"/>
      <c r="D1096" s="161"/>
      <c r="E1096" s="183"/>
      <c r="F1096" s="161"/>
      <c r="G1096" s="161"/>
      <c r="H1096" s="161"/>
      <c r="I1096" s="161"/>
      <c r="J1096" s="161"/>
      <c r="K1096" s="161"/>
      <c r="L1096" s="161"/>
      <c r="M1096" s="161"/>
      <c r="N1096" s="161"/>
    </row>
    <row r="1097" spans="1:14" x14ac:dyDescent="0.2">
      <c r="A1097" s="161"/>
      <c r="B1097" s="161"/>
      <c r="C1097" s="161"/>
      <c r="D1097" s="161"/>
      <c r="E1097" s="183"/>
      <c r="F1097" s="161"/>
      <c r="G1097" s="161"/>
      <c r="H1097" s="161"/>
      <c r="I1097" s="161"/>
      <c r="J1097" s="161"/>
      <c r="K1097" s="161"/>
      <c r="L1097" s="161"/>
      <c r="M1097" s="161"/>
      <c r="N1097" s="161"/>
    </row>
    <row r="1098" spans="1:14" x14ac:dyDescent="0.2">
      <c r="A1098" s="161"/>
      <c r="B1098" s="161"/>
      <c r="C1098" s="161"/>
      <c r="D1098" s="161"/>
      <c r="E1098" s="183"/>
      <c r="F1098" s="161"/>
      <c r="G1098" s="161"/>
      <c r="H1098" s="161"/>
      <c r="I1098" s="161"/>
      <c r="J1098" s="161"/>
      <c r="K1098" s="161"/>
      <c r="L1098" s="161"/>
      <c r="M1098" s="161"/>
      <c r="N1098" s="161"/>
    </row>
    <row r="1099" spans="1:14" x14ac:dyDescent="0.2">
      <c r="A1099" s="161"/>
      <c r="B1099" s="161"/>
      <c r="C1099" s="161"/>
      <c r="D1099" s="161"/>
      <c r="E1099" s="183"/>
      <c r="F1099" s="161"/>
      <c r="G1099" s="161"/>
      <c r="H1099" s="161"/>
      <c r="I1099" s="161"/>
      <c r="J1099" s="161"/>
      <c r="K1099" s="161"/>
      <c r="L1099" s="161"/>
      <c r="M1099" s="161"/>
      <c r="N1099" s="161"/>
    </row>
    <row r="1100" spans="1:14" x14ac:dyDescent="0.2">
      <c r="A1100" s="161"/>
      <c r="B1100" s="161"/>
      <c r="C1100" s="161"/>
      <c r="D1100" s="161"/>
      <c r="E1100" s="183"/>
      <c r="F1100" s="161"/>
      <c r="G1100" s="161"/>
      <c r="H1100" s="161"/>
      <c r="I1100" s="161"/>
      <c r="J1100" s="161"/>
      <c r="K1100" s="161"/>
      <c r="L1100" s="161"/>
      <c r="M1100" s="161"/>
      <c r="N1100" s="161"/>
    </row>
    <row r="1101" spans="1:14" x14ac:dyDescent="0.2">
      <c r="A1101" s="161"/>
      <c r="B1101" s="161"/>
      <c r="C1101" s="161"/>
      <c r="D1101" s="161"/>
      <c r="E1101" s="183"/>
      <c r="F1101" s="161"/>
      <c r="G1101" s="161"/>
      <c r="H1101" s="161"/>
      <c r="I1101" s="161"/>
      <c r="J1101" s="161"/>
      <c r="K1101" s="161"/>
      <c r="L1101" s="161"/>
      <c r="M1101" s="161"/>
      <c r="N1101" s="161"/>
    </row>
    <row r="1102" spans="1:14" x14ac:dyDescent="0.2">
      <c r="A1102" s="161"/>
      <c r="B1102" s="161"/>
      <c r="C1102" s="161"/>
      <c r="D1102" s="161"/>
      <c r="E1102" s="183"/>
      <c r="F1102" s="161"/>
      <c r="G1102" s="161"/>
      <c r="H1102" s="161"/>
      <c r="I1102" s="161"/>
      <c r="J1102" s="161"/>
      <c r="K1102" s="161"/>
      <c r="L1102" s="161"/>
      <c r="M1102" s="161"/>
      <c r="N1102" s="161"/>
    </row>
    <row r="1103" spans="1:14" x14ac:dyDescent="0.2">
      <c r="A1103" s="161"/>
      <c r="B1103" s="161"/>
      <c r="C1103" s="161"/>
      <c r="D1103" s="161"/>
      <c r="E1103" s="183"/>
      <c r="F1103" s="161"/>
      <c r="G1103" s="161"/>
      <c r="H1103" s="161"/>
      <c r="I1103" s="161"/>
      <c r="J1103" s="161"/>
      <c r="K1103" s="161"/>
      <c r="L1103" s="161"/>
      <c r="M1103" s="161"/>
      <c r="N1103" s="161"/>
    </row>
    <row r="1104" spans="1:14" x14ac:dyDescent="0.2">
      <c r="A1104" s="161"/>
      <c r="B1104" s="161"/>
      <c r="C1104" s="161"/>
      <c r="D1104" s="161"/>
      <c r="E1104" s="183"/>
      <c r="F1104" s="161"/>
      <c r="G1104" s="161"/>
      <c r="H1104" s="161"/>
      <c r="I1104" s="161"/>
      <c r="J1104" s="161"/>
      <c r="K1104" s="161"/>
      <c r="L1104" s="161"/>
      <c r="M1104" s="161"/>
      <c r="N1104" s="161"/>
    </row>
    <row r="1105" spans="1:14" x14ac:dyDescent="0.2">
      <c r="A1105" s="161"/>
      <c r="B1105" s="161"/>
      <c r="C1105" s="161"/>
      <c r="D1105" s="161"/>
      <c r="E1105" s="183"/>
      <c r="F1105" s="161"/>
      <c r="G1105" s="161"/>
      <c r="H1105" s="161"/>
      <c r="I1105" s="161"/>
      <c r="J1105" s="161"/>
      <c r="K1105" s="161"/>
      <c r="L1105" s="161"/>
      <c r="M1105" s="161"/>
      <c r="N1105" s="161"/>
    </row>
    <row r="1106" spans="1:14" x14ac:dyDescent="0.2">
      <c r="A1106" s="161"/>
      <c r="B1106" s="161"/>
      <c r="C1106" s="161"/>
      <c r="D1106" s="161"/>
      <c r="E1106" s="183"/>
      <c r="F1106" s="161"/>
      <c r="G1106" s="161"/>
      <c r="H1106" s="161"/>
      <c r="I1106" s="161"/>
      <c r="J1106" s="161"/>
      <c r="K1106" s="161"/>
      <c r="L1106" s="161"/>
      <c r="M1106" s="161"/>
      <c r="N1106" s="161"/>
    </row>
    <row r="1107" spans="1:14" x14ac:dyDescent="0.2">
      <c r="A1107" s="161"/>
      <c r="B1107" s="161"/>
      <c r="C1107" s="161"/>
      <c r="D1107" s="161"/>
      <c r="E1107" s="183"/>
      <c r="F1107" s="161"/>
      <c r="G1107" s="161"/>
      <c r="H1107" s="161"/>
      <c r="I1107" s="161"/>
      <c r="J1107" s="161"/>
      <c r="K1107" s="161"/>
      <c r="L1107" s="161"/>
      <c r="M1107" s="161"/>
      <c r="N1107" s="161"/>
    </row>
    <row r="1108" spans="1:14" x14ac:dyDescent="0.2">
      <c r="A1108" s="161"/>
      <c r="B1108" s="161"/>
      <c r="C1108" s="161"/>
      <c r="D1108" s="161"/>
      <c r="E1108" s="183"/>
      <c r="F1108" s="161"/>
      <c r="G1108" s="161"/>
      <c r="H1108" s="161"/>
      <c r="I1108" s="161"/>
      <c r="J1108" s="161"/>
      <c r="K1108" s="161"/>
      <c r="L1108" s="161"/>
      <c r="M1108" s="161"/>
      <c r="N1108" s="161"/>
    </row>
    <row r="1109" spans="1:14" x14ac:dyDescent="0.2">
      <c r="A1109" s="161"/>
      <c r="B1109" s="161"/>
      <c r="C1109" s="161"/>
      <c r="D1109" s="161"/>
      <c r="E1109" s="183"/>
      <c r="F1109" s="161"/>
      <c r="G1109" s="161"/>
      <c r="H1109" s="161"/>
      <c r="I1109" s="161"/>
      <c r="J1109" s="161"/>
      <c r="K1109" s="161"/>
      <c r="L1109" s="161"/>
      <c r="M1109" s="161"/>
      <c r="N1109" s="161"/>
    </row>
    <row r="1110" spans="1:14" x14ac:dyDescent="0.2">
      <c r="A1110" s="161"/>
      <c r="B1110" s="161"/>
      <c r="C1110" s="161"/>
      <c r="D1110" s="161"/>
      <c r="E1110" s="183"/>
      <c r="F1110" s="161"/>
      <c r="G1110" s="161"/>
      <c r="H1110" s="161"/>
      <c r="I1110" s="161"/>
      <c r="J1110" s="161"/>
      <c r="K1110" s="161"/>
      <c r="L1110" s="161"/>
      <c r="M1110" s="161"/>
      <c r="N1110" s="161"/>
    </row>
    <row r="1111" spans="1:14" x14ac:dyDescent="0.2">
      <c r="A1111" s="161"/>
      <c r="B1111" s="161"/>
      <c r="C1111" s="161"/>
      <c r="D1111" s="161"/>
      <c r="E1111" s="183"/>
      <c r="F1111" s="161"/>
      <c r="G1111" s="161"/>
      <c r="H1111" s="161"/>
      <c r="I1111" s="161"/>
      <c r="J1111" s="161"/>
      <c r="K1111" s="161"/>
      <c r="L1111" s="161"/>
      <c r="M1111" s="161"/>
      <c r="N1111" s="161"/>
    </row>
    <row r="1112" spans="1:14" x14ac:dyDescent="0.2">
      <c r="A1112" s="161"/>
      <c r="B1112" s="161"/>
      <c r="C1112" s="161"/>
      <c r="D1112" s="161"/>
      <c r="E1112" s="183"/>
      <c r="F1112" s="161"/>
      <c r="G1112" s="161"/>
      <c r="H1112" s="161"/>
      <c r="I1112" s="161"/>
      <c r="J1112" s="161"/>
      <c r="K1112" s="161"/>
      <c r="L1112" s="161"/>
      <c r="M1112" s="161"/>
      <c r="N1112" s="161"/>
    </row>
    <row r="1113" spans="1:14" x14ac:dyDescent="0.2">
      <c r="A1113" s="161"/>
      <c r="B1113" s="161"/>
      <c r="C1113" s="161"/>
      <c r="D1113" s="161"/>
      <c r="E1113" s="183"/>
      <c r="F1113" s="161"/>
      <c r="G1113" s="161"/>
      <c r="H1113" s="161"/>
      <c r="I1113" s="161"/>
      <c r="J1113" s="161"/>
      <c r="K1113" s="161"/>
      <c r="L1113" s="161"/>
      <c r="M1113" s="161"/>
      <c r="N1113" s="161"/>
    </row>
    <row r="1114" spans="1:14" x14ac:dyDescent="0.2">
      <c r="A1114" s="161"/>
      <c r="B1114" s="161"/>
      <c r="C1114" s="161"/>
      <c r="D1114" s="161"/>
      <c r="E1114" s="183"/>
      <c r="F1114" s="161"/>
      <c r="G1114" s="161"/>
      <c r="H1114" s="161"/>
      <c r="I1114" s="161"/>
      <c r="J1114" s="161"/>
      <c r="K1114" s="161"/>
      <c r="L1114" s="161"/>
      <c r="M1114" s="161"/>
      <c r="N1114" s="161"/>
    </row>
    <row r="1115" spans="1:14" x14ac:dyDescent="0.2">
      <c r="A1115" s="161"/>
      <c r="B1115" s="161"/>
      <c r="C1115" s="161"/>
      <c r="D1115" s="161"/>
      <c r="E1115" s="183"/>
      <c r="F1115" s="161"/>
      <c r="G1115" s="161"/>
      <c r="H1115" s="161"/>
      <c r="I1115" s="161"/>
      <c r="J1115" s="161"/>
      <c r="K1115" s="161"/>
      <c r="L1115" s="161"/>
      <c r="M1115" s="161"/>
      <c r="N1115" s="161"/>
    </row>
    <row r="1116" spans="1:14" x14ac:dyDescent="0.2">
      <c r="A1116" s="161"/>
      <c r="B1116" s="161"/>
      <c r="C1116" s="161"/>
      <c r="D1116" s="161"/>
      <c r="E1116" s="183"/>
      <c r="F1116" s="161"/>
      <c r="G1116" s="161"/>
      <c r="H1116" s="161"/>
      <c r="I1116" s="161"/>
      <c r="J1116" s="161"/>
      <c r="K1116" s="161"/>
      <c r="L1116" s="161"/>
      <c r="M1116" s="161"/>
      <c r="N1116" s="161"/>
    </row>
    <row r="1117" spans="1:14" x14ac:dyDescent="0.2">
      <c r="A1117" s="161"/>
      <c r="B1117" s="161"/>
      <c r="C1117" s="161"/>
      <c r="D1117" s="161"/>
      <c r="E1117" s="183"/>
      <c r="F1117" s="161"/>
      <c r="G1117" s="161"/>
      <c r="H1117" s="161"/>
      <c r="I1117" s="161"/>
      <c r="J1117" s="161"/>
      <c r="K1117" s="161"/>
      <c r="L1117" s="161"/>
      <c r="M1117" s="161"/>
      <c r="N1117" s="161"/>
    </row>
    <row r="1118" spans="1:14" x14ac:dyDescent="0.2">
      <c r="A1118" s="161"/>
      <c r="B1118" s="161"/>
      <c r="C1118" s="161"/>
      <c r="D1118" s="161"/>
      <c r="E1118" s="183"/>
      <c r="F1118" s="161"/>
      <c r="G1118" s="161"/>
      <c r="H1118" s="161"/>
      <c r="I1118" s="161"/>
      <c r="J1118" s="161"/>
      <c r="K1118" s="161"/>
      <c r="L1118" s="161"/>
      <c r="M1118" s="161"/>
      <c r="N1118" s="161"/>
    </row>
    <row r="1119" spans="1:14" x14ac:dyDescent="0.2">
      <c r="A1119" s="161"/>
      <c r="B1119" s="161"/>
      <c r="C1119" s="161"/>
      <c r="D1119" s="161"/>
      <c r="E1119" s="183"/>
      <c r="F1119" s="161"/>
      <c r="G1119" s="161"/>
      <c r="H1119" s="161"/>
      <c r="I1119" s="161"/>
      <c r="J1119" s="161"/>
      <c r="K1119" s="161"/>
      <c r="L1119" s="161"/>
      <c r="M1119" s="161"/>
      <c r="N1119" s="161"/>
    </row>
    <row r="1120" spans="1:14" x14ac:dyDescent="0.2">
      <c r="A1120" s="161"/>
      <c r="B1120" s="161"/>
      <c r="C1120" s="161"/>
      <c r="D1120" s="161"/>
      <c r="E1120" s="183"/>
      <c r="F1120" s="161"/>
      <c r="G1120" s="161"/>
      <c r="H1120" s="161"/>
      <c r="I1120" s="161"/>
      <c r="J1120" s="161"/>
      <c r="K1120" s="161"/>
      <c r="L1120" s="161"/>
      <c r="M1120" s="161"/>
      <c r="N1120" s="161"/>
    </row>
    <row r="1121" spans="1:14" x14ac:dyDescent="0.2">
      <c r="A1121" s="161"/>
      <c r="B1121" s="161"/>
      <c r="C1121" s="161"/>
      <c r="D1121" s="161"/>
      <c r="E1121" s="183"/>
      <c r="F1121" s="161"/>
      <c r="G1121" s="161"/>
      <c r="H1121" s="161"/>
      <c r="I1121" s="161"/>
      <c r="J1121" s="161"/>
      <c r="K1121" s="161"/>
      <c r="L1121" s="161"/>
      <c r="M1121" s="161"/>
      <c r="N1121" s="161"/>
    </row>
    <row r="1122" spans="1:14" x14ac:dyDescent="0.2">
      <c r="A1122" s="161"/>
      <c r="B1122" s="161"/>
      <c r="C1122" s="161"/>
      <c r="D1122" s="161"/>
      <c r="E1122" s="183"/>
      <c r="F1122" s="161"/>
      <c r="G1122" s="161"/>
      <c r="H1122" s="161"/>
      <c r="I1122" s="161"/>
      <c r="J1122" s="161"/>
      <c r="K1122" s="161"/>
      <c r="L1122" s="161"/>
      <c r="M1122" s="161"/>
      <c r="N1122" s="161"/>
    </row>
    <row r="1123" spans="1:14" x14ac:dyDescent="0.2">
      <c r="A1123" s="161"/>
      <c r="B1123" s="161"/>
      <c r="C1123" s="161"/>
      <c r="D1123" s="161"/>
      <c r="E1123" s="183"/>
      <c r="F1123" s="161"/>
      <c r="G1123" s="161"/>
      <c r="H1123" s="161"/>
      <c r="I1123" s="161"/>
      <c r="J1123" s="161"/>
      <c r="K1123" s="161"/>
      <c r="L1123" s="161"/>
      <c r="M1123" s="161"/>
      <c r="N1123" s="161"/>
    </row>
    <row r="1124" spans="1:14" x14ac:dyDescent="0.2">
      <c r="A1124" s="161"/>
      <c r="B1124" s="161"/>
      <c r="C1124" s="161"/>
      <c r="D1124" s="161"/>
      <c r="E1124" s="183"/>
      <c r="F1124" s="161"/>
      <c r="G1124" s="161"/>
      <c r="H1124" s="161"/>
      <c r="I1124" s="161"/>
      <c r="J1124" s="161"/>
      <c r="K1124" s="161"/>
      <c r="L1124" s="161"/>
      <c r="M1124" s="161"/>
      <c r="N1124" s="161"/>
    </row>
    <row r="1125" spans="1:14" x14ac:dyDescent="0.2">
      <c r="A1125" s="161"/>
      <c r="B1125" s="161"/>
      <c r="C1125" s="161"/>
      <c r="D1125" s="161"/>
      <c r="E1125" s="183"/>
      <c r="F1125" s="161"/>
      <c r="G1125" s="161"/>
      <c r="H1125" s="161"/>
      <c r="I1125" s="161"/>
      <c r="J1125" s="161"/>
      <c r="K1125" s="161"/>
      <c r="L1125" s="161"/>
      <c r="M1125" s="161"/>
      <c r="N1125" s="161"/>
    </row>
    <row r="1126" spans="1:14" x14ac:dyDescent="0.2">
      <c r="A1126" s="161"/>
      <c r="B1126" s="161"/>
      <c r="C1126" s="161"/>
      <c r="D1126" s="161"/>
      <c r="E1126" s="183"/>
      <c r="F1126" s="161"/>
      <c r="G1126" s="161"/>
      <c r="H1126" s="161"/>
      <c r="I1126" s="161"/>
      <c r="J1126" s="161"/>
      <c r="K1126" s="161"/>
      <c r="L1126" s="161"/>
      <c r="M1126" s="161"/>
      <c r="N1126" s="161"/>
    </row>
    <row r="1127" spans="1:14" x14ac:dyDescent="0.2">
      <c r="A1127" s="161"/>
      <c r="B1127" s="161"/>
      <c r="C1127" s="161"/>
      <c r="D1127" s="161"/>
      <c r="E1127" s="183"/>
      <c r="F1127" s="161"/>
      <c r="G1127" s="161"/>
      <c r="H1127" s="161"/>
      <c r="I1127" s="161"/>
      <c r="J1127" s="161"/>
      <c r="K1127" s="161"/>
      <c r="L1127" s="161"/>
      <c r="M1127" s="161"/>
      <c r="N1127" s="161"/>
    </row>
    <row r="1128" spans="1:14" x14ac:dyDescent="0.2">
      <c r="A1128" s="161"/>
      <c r="B1128" s="161"/>
      <c r="C1128" s="161"/>
      <c r="D1128" s="161"/>
      <c r="E1128" s="183"/>
      <c r="F1128" s="161"/>
      <c r="G1128" s="161"/>
      <c r="H1128" s="161"/>
      <c r="I1128" s="161"/>
      <c r="J1128" s="161"/>
      <c r="K1128" s="161"/>
      <c r="L1128" s="161"/>
      <c r="M1128" s="161"/>
      <c r="N1128" s="161"/>
    </row>
    <row r="1129" spans="1:14" x14ac:dyDescent="0.2">
      <c r="A1129" s="161"/>
      <c r="B1129" s="161"/>
      <c r="C1129" s="161"/>
      <c r="D1129" s="161"/>
      <c r="E1129" s="183"/>
      <c r="F1129" s="161"/>
      <c r="G1129" s="161"/>
      <c r="H1129" s="161"/>
      <c r="I1129" s="161"/>
      <c r="J1129" s="161"/>
      <c r="K1129" s="161"/>
      <c r="L1129" s="161"/>
      <c r="M1129" s="161"/>
      <c r="N1129" s="161"/>
    </row>
    <row r="1130" spans="1:14" x14ac:dyDescent="0.2">
      <c r="A1130" s="161"/>
      <c r="B1130" s="161"/>
      <c r="C1130" s="161"/>
      <c r="D1130" s="161"/>
      <c r="E1130" s="183"/>
      <c r="F1130" s="161"/>
      <c r="G1130" s="161"/>
      <c r="H1130" s="161"/>
      <c r="I1130" s="161"/>
      <c r="J1130" s="161"/>
      <c r="K1130" s="161"/>
      <c r="L1130" s="161"/>
      <c r="M1130" s="161"/>
      <c r="N1130" s="161"/>
    </row>
    <row r="1131" spans="1:14" x14ac:dyDescent="0.2">
      <c r="A1131" s="161"/>
      <c r="B1131" s="161"/>
      <c r="C1131" s="161"/>
      <c r="D1131" s="161"/>
      <c r="E1131" s="183"/>
      <c r="F1131" s="161"/>
      <c r="G1131" s="161"/>
      <c r="H1131" s="161"/>
      <c r="I1131" s="161"/>
      <c r="J1131" s="161"/>
      <c r="K1131" s="161"/>
      <c r="L1131" s="161"/>
      <c r="M1131" s="161"/>
      <c r="N1131" s="161"/>
    </row>
    <row r="1132" spans="1:14" x14ac:dyDescent="0.2">
      <c r="A1132" s="161"/>
      <c r="B1132" s="161"/>
      <c r="C1132" s="161"/>
      <c r="D1132" s="161"/>
      <c r="E1132" s="183"/>
      <c r="F1132" s="161"/>
      <c r="G1132" s="161"/>
      <c r="H1132" s="161"/>
      <c r="I1132" s="161"/>
      <c r="J1132" s="161"/>
      <c r="K1132" s="161"/>
      <c r="L1132" s="161"/>
      <c r="M1132" s="161"/>
      <c r="N1132" s="161"/>
    </row>
    <row r="1133" spans="1:14" x14ac:dyDescent="0.2">
      <c r="A1133" s="161"/>
      <c r="B1133" s="161"/>
      <c r="C1133" s="161"/>
      <c r="D1133" s="161"/>
      <c r="E1133" s="183"/>
      <c r="F1133" s="161"/>
      <c r="G1133" s="161"/>
      <c r="H1133" s="161"/>
      <c r="I1133" s="161"/>
      <c r="J1133" s="161"/>
      <c r="K1133" s="161"/>
      <c r="L1133" s="161"/>
      <c r="M1133" s="161"/>
      <c r="N1133" s="161"/>
    </row>
    <row r="1134" spans="1:14" x14ac:dyDescent="0.2">
      <c r="A1134" s="161"/>
      <c r="B1134" s="161"/>
      <c r="C1134" s="161"/>
      <c r="D1134" s="161"/>
      <c r="E1134" s="183"/>
      <c r="F1134" s="161"/>
      <c r="G1134" s="161"/>
      <c r="H1134" s="161"/>
      <c r="I1134" s="161"/>
      <c r="J1134" s="161"/>
      <c r="K1134" s="161"/>
      <c r="L1134" s="161"/>
      <c r="M1134" s="161"/>
      <c r="N1134" s="161"/>
    </row>
    <row r="1135" spans="1:14" x14ac:dyDescent="0.2">
      <c r="A1135" s="161"/>
      <c r="B1135" s="161"/>
      <c r="C1135" s="161"/>
      <c r="D1135" s="161"/>
      <c r="E1135" s="183"/>
      <c r="F1135" s="161"/>
      <c r="G1135" s="161"/>
      <c r="H1135" s="161"/>
      <c r="I1135" s="161"/>
      <c r="J1135" s="161"/>
      <c r="K1135" s="161"/>
      <c r="L1135" s="161"/>
      <c r="M1135" s="161"/>
      <c r="N1135" s="161"/>
    </row>
    <row r="1136" spans="1:14" x14ac:dyDescent="0.2">
      <c r="A1136" s="161"/>
      <c r="B1136" s="161"/>
      <c r="C1136" s="161"/>
      <c r="D1136" s="161"/>
      <c r="E1136" s="183"/>
      <c r="F1136" s="161"/>
      <c r="G1136" s="161"/>
      <c r="H1136" s="161"/>
      <c r="I1136" s="161"/>
      <c r="J1136" s="161"/>
      <c r="K1136" s="161"/>
      <c r="L1136" s="161"/>
      <c r="M1136" s="161"/>
      <c r="N1136" s="161"/>
    </row>
    <row r="1137" spans="1:14" x14ac:dyDescent="0.2">
      <c r="A1137" s="161"/>
      <c r="B1137" s="161"/>
      <c r="C1137" s="161"/>
      <c r="D1137" s="161"/>
      <c r="E1137" s="183"/>
      <c r="F1137" s="161"/>
      <c r="G1137" s="161"/>
      <c r="H1137" s="161"/>
      <c r="I1137" s="161"/>
      <c r="J1137" s="161"/>
      <c r="K1137" s="161"/>
      <c r="L1137" s="161"/>
      <c r="M1137" s="161"/>
      <c r="N1137" s="161"/>
    </row>
    <row r="1138" spans="1:14" x14ac:dyDescent="0.2">
      <c r="A1138" s="161"/>
      <c r="B1138" s="161"/>
      <c r="C1138" s="161"/>
      <c r="D1138" s="161"/>
      <c r="E1138" s="183"/>
      <c r="F1138" s="161"/>
      <c r="G1138" s="161"/>
      <c r="H1138" s="161"/>
      <c r="I1138" s="161"/>
      <c r="J1138" s="161"/>
      <c r="K1138" s="161"/>
      <c r="L1138" s="161"/>
      <c r="M1138" s="161"/>
      <c r="N1138" s="161"/>
    </row>
    <row r="1139" spans="1:14" x14ac:dyDescent="0.2">
      <c r="A1139" s="161"/>
      <c r="B1139" s="161"/>
      <c r="C1139" s="161"/>
      <c r="D1139" s="161"/>
      <c r="E1139" s="183"/>
      <c r="F1139" s="161"/>
      <c r="G1139" s="161"/>
      <c r="H1139" s="161"/>
      <c r="I1139" s="161"/>
      <c r="J1139" s="161"/>
      <c r="K1139" s="161"/>
      <c r="L1139" s="161"/>
      <c r="M1139" s="161"/>
      <c r="N1139" s="161"/>
    </row>
    <row r="1140" spans="1:14" x14ac:dyDescent="0.2">
      <c r="A1140" s="161"/>
      <c r="B1140" s="161"/>
      <c r="C1140" s="161"/>
      <c r="D1140" s="161"/>
      <c r="E1140" s="183"/>
      <c r="F1140" s="161"/>
      <c r="G1140" s="161"/>
      <c r="H1140" s="161"/>
      <c r="I1140" s="161"/>
      <c r="J1140" s="161"/>
      <c r="K1140" s="161"/>
      <c r="L1140" s="161"/>
      <c r="M1140" s="161"/>
      <c r="N1140" s="161"/>
    </row>
    <row r="1141" spans="1:14" x14ac:dyDescent="0.2">
      <c r="A1141" s="161"/>
      <c r="B1141" s="161"/>
      <c r="C1141" s="161"/>
      <c r="D1141" s="161"/>
      <c r="E1141" s="183"/>
      <c r="F1141" s="161"/>
      <c r="G1141" s="161"/>
      <c r="H1141" s="161"/>
      <c r="I1141" s="161"/>
      <c r="J1141" s="161"/>
      <c r="K1141" s="161"/>
      <c r="L1141" s="161"/>
      <c r="M1141" s="161"/>
      <c r="N1141" s="161"/>
    </row>
    <row r="1142" spans="1:14" x14ac:dyDescent="0.2">
      <c r="A1142" s="161"/>
      <c r="B1142" s="161"/>
      <c r="C1142" s="161"/>
      <c r="D1142" s="161"/>
      <c r="E1142" s="183"/>
      <c r="F1142" s="161"/>
      <c r="G1142" s="161"/>
      <c r="H1142" s="161"/>
      <c r="I1142" s="161"/>
      <c r="J1142" s="161"/>
      <c r="K1142" s="161"/>
      <c r="L1142" s="161"/>
      <c r="M1142" s="161"/>
      <c r="N1142" s="161"/>
    </row>
    <row r="1143" spans="1:14" x14ac:dyDescent="0.2">
      <c r="A1143" s="161"/>
      <c r="B1143" s="161"/>
      <c r="C1143" s="161"/>
      <c r="D1143" s="161"/>
      <c r="E1143" s="183"/>
      <c r="F1143" s="161"/>
      <c r="G1143" s="161"/>
      <c r="H1143" s="161"/>
      <c r="I1143" s="161"/>
      <c r="J1143" s="161"/>
      <c r="K1143" s="161"/>
      <c r="L1143" s="161"/>
      <c r="M1143" s="161"/>
      <c r="N1143" s="161"/>
    </row>
    <row r="1144" spans="1:14" x14ac:dyDescent="0.2">
      <c r="A1144" s="161"/>
      <c r="B1144" s="161"/>
      <c r="C1144" s="161"/>
      <c r="D1144" s="161"/>
      <c r="E1144" s="183"/>
      <c r="F1144" s="161"/>
      <c r="G1144" s="161"/>
      <c r="H1144" s="161"/>
      <c r="I1144" s="161"/>
      <c r="J1144" s="161"/>
      <c r="K1144" s="161"/>
      <c r="L1144" s="161"/>
      <c r="M1144" s="161"/>
      <c r="N1144" s="161"/>
    </row>
    <row r="1145" spans="1:14" x14ac:dyDescent="0.2">
      <c r="A1145" s="161"/>
      <c r="B1145" s="161"/>
      <c r="C1145" s="161"/>
      <c r="D1145" s="161"/>
      <c r="E1145" s="183"/>
      <c r="F1145" s="161"/>
      <c r="G1145" s="161"/>
      <c r="H1145" s="161"/>
      <c r="I1145" s="161"/>
      <c r="J1145" s="161"/>
      <c r="K1145" s="161"/>
      <c r="L1145" s="161"/>
      <c r="M1145" s="161"/>
      <c r="N1145" s="161"/>
    </row>
    <row r="1146" spans="1:14" x14ac:dyDescent="0.2">
      <c r="A1146" s="161"/>
      <c r="B1146" s="161"/>
      <c r="C1146" s="161"/>
      <c r="D1146" s="161"/>
      <c r="E1146" s="183"/>
      <c r="F1146" s="161"/>
      <c r="G1146" s="161"/>
      <c r="H1146" s="161"/>
      <c r="I1146" s="161"/>
      <c r="J1146" s="161"/>
      <c r="K1146" s="161"/>
      <c r="L1146" s="161"/>
      <c r="M1146" s="161"/>
      <c r="N1146" s="161"/>
    </row>
    <row r="1147" spans="1:14" x14ac:dyDescent="0.2">
      <c r="A1147" s="161"/>
      <c r="B1147" s="161"/>
      <c r="C1147" s="161"/>
      <c r="D1147" s="161"/>
      <c r="E1147" s="183"/>
      <c r="F1147" s="161"/>
      <c r="G1147" s="161"/>
      <c r="H1147" s="161"/>
      <c r="I1147" s="161"/>
      <c r="J1147" s="161"/>
      <c r="K1147" s="161"/>
      <c r="L1147" s="161"/>
      <c r="M1147" s="161"/>
      <c r="N1147" s="161"/>
    </row>
    <row r="1148" spans="1:14" x14ac:dyDescent="0.2">
      <c r="A1148" s="161"/>
      <c r="B1148" s="161"/>
      <c r="C1148" s="161"/>
      <c r="D1148" s="161"/>
      <c r="E1148" s="183"/>
      <c r="F1148" s="161"/>
      <c r="G1148" s="161"/>
      <c r="H1148" s="161"/>
      <c r="I1148" s="161"/>
      <c r="J1148" s="161"/>
      <c r="K1148" s="161"/>
      <c r="L1148" s="161"/>
      <c r="M1148" s="161"/>
      <c r="N1148" s="161"/>
    </row>
    <row r="1149" spans="1:14" x14ac:dyDescent="0.2">
      <c r="A1149" s="161"/>
      <c r="B1149" s="161"/>
      <c r="C1149" s="161"/>
      <c r="D1149" s="161"/>
      <c r="E1149" s="183"/>
      <c r="F1149" s="161"/>
      <c r="G1149" s="161"/>
      <c r="H1149" s="161"/>
      <c r="I1149" s="161"/>
      <c r="J1149" s="161"/>
      <c r="K1149" s="161"/>
      <c r="L1149" s="161"/>
      <c r="M1149" s="161"/>
      <c r="N1149" s="161"/>
    </row>
    <row r="1150" spans="1:14" x14ac:dyDescent="0.2">
      <c r="A1150" s="161"/>
      <c r="B1150" s="161"/>
      <c r="C1150" s="161"/>
      <c r="D1150" s="161"/>
      <c r="E1150" s="183"/>
      <c r="F1150" s="161"/>
      <c r="G1150" s="161"/>
      <c r="H1150" s="161"/>
      <c r="I1150" s="161"/>
      <c r="J1150" s="161"/>
      <c r="K1150" s="161"/>
      <c r="L1150" s="161"/>
      <c r="M1150" s="161"/>
      <c r="N1150" s="161"/>
    </row>
    <row r="1151" spans="1:14" x14ac:dyDescent="0.2">
      <c r="A1151" s="161"/>
      <c r="B1151" s="161"/>
      <c r="C1151" s="161"/>
      <c r="D1151" s="161"/>
      <c r="E1151" s="183"/>
      <c r="F1151" s="161"/>
      <c r="G1151" s="161"/>
      <c r="H1151" s="161"/>
      <c r="I1151" s="161"/>
      <c r="J1151" s="161"/>
      <c r="K1151" s="161"/>
      <c r="L1151" s="161"/>
      <c r="M1151" s="161"/>
      <c r="N1151" s="161"/>
    </row>
    <row r="1152" spans="1:14" x14ac:dyDescent="0.2">
      <c r="A1152" s="161"/>
      <c r="B1152" s="161"/>
      <c r="C1152" s="161"/>
      <c r="D1152" s="161"/>
      <c r="E1152" s="183"/>
      <c r="F1152" s="161"/>
      <c r="G1152" s="161"/>
      <c r="H1152" s="161"/>
      <c r="I1152" s="161"/>
      <c r="J1152" s="161"/>
      <c r="K1152" s="161"/>
      <c r="L1152" s="161"/>
      <c r="M1152" s="161"/>
      <c r="N1152" s="161"/>
    </row>
    <row r="1153" spans="1:14" x14ac:dyDescent="0.2">
      <c r="A1153" s="161"/>
      <c r="B1153" s="161"/>
      <c r="C1153" s="161"/>
      <c r="D1153" s="161"/>
      <c r="E1153" s="183"/>
      <c r="F1153" s="161"/>
      <c r="G1153" s="161"/>
      <c r="H1153" s="161"/>
      <c r="I1153" s="161"/>
      <c r="J1153" s="161"/>
      <c r="K1153" s="161"/>
      <c r="L1153" s="161"/>
      <c r="M1153" s="161"/>
      <c r="N1153" s="161"/>
    </row>
    <row r="1154" spans="1:14" x14ac:dyDescent="0.2">
      <c r="A1154" s="161"/>
      <c r="B1154" s="161"/>
      <c r="C1154" s="161"/>
      <c r="D1154" s="161"/>
      <c r="E1154" s="183"/>
      <c r="F1154" s="161"/>
      <c r="G1154" s="161"/>
      <c r="H1154" s="161"/>
      <c r="I1154" s="161"/>
      <c r="J1154" s="161"/>
      <c r="K1154" s="161"/>
      <c r="L1154" s="161"/>
      <c r="M1154" s="161"/>
      <c r="N1154" s="161"/>
    </row>
    <row r="1155" spans="1:14" x14ac:dyDescent="0.2">
      <c r="A1155" s="161"/>
      <c r="B1155" s="161"/>
      <c r="C1155" s="161"/>
      <c r="D1155" s="161"/>
      <c r="E1155" s="183"/>
      <c r="F1155" s="161"/>
      <c r="G1155" s="161"/>
      <c r="H1155" s="161"/>
      <c r="I1155" s="161"/>
      <c r="J1155" s="161"/>
      <c r="K1155" s="161"/>
      <c r="L1155" s="161"/>
      <c r="M1155" s="161"/>
      <c r="N1155" s="161"/>
    </row>
    <row r="1156" spans="1:14" x14ac:dyDescent="0.2">
      <c r="A1156" s="161"/>
      <c r="B1156" s="161"/>
      <c r="C1156" s="161"/>
      <c r="D1156" s="161"/>
      <c r="E1156" s="183"/>
      <c r="F1156" s="161"/>
      <c r="G1156" s="161"/>
      <c r="H1156" s="161"/>
      <c r="I1156" s="161"/>
      <c r="J1156" s="161"/>
      <c r="K1156" s="161"/>
      <c r="L1156" s="161"/>
      <c r="M1156" s="161"/>
      <c r="N1156" s="161"/>
    </row>
    <row r="1157" spans="1:14" x14ac:dyDescent="0.2">
      <c r="A1157" s="161"/>
      <c r="B1157" s="161"/>
      <c r="C1157" s="161"/>
      <c r="D1157" s="161"/>
      <c r="E1157" s="183"/>
      <c r="F1157" s="161"/>
      <c r="G1157" s="161"/>
      <c r="H1157" s="161"/>
      <c r="I1157" s="161"/>
      <c r="J1157" s="161"/>
      <c r="K1157" s="161"/>
      <c r="L1157" s="161"/>
      <c r="M1157" s="161"/>
      <c r="N1157" s="161"/>
    </row>
    <row r="1158" spans="1:14" x14ac:dyDescent="0.2">
      <c r="A1158" s="161"/>
      <c r="B1158" s="161"/>
      <c r="C1158" s="161"/>
      <c r="D1158" s="161"/>
      <c r="E1158" s="183"/>
      <c r="F1158" s="161"/>
      <c r="G1158" s="161"/>
      <c r="H1158" s="161"/>
      <c r="I1158" s="161"/>
      <c r="J1158" s="161"/>
      <c r="K1158" s="161"/>
      <c r="L1158" s="161"/>
      <c r="M1158" s="161"/>
      <c r="N1158" s="161"/>
    </row>
    <row r="1159" spans="1:14" x14ac:dyDescent="0.2">
      <c r="A1159" s="161"/>
      <c r="B1159" s="161"/>
      <c r="C1159" s="161"/>
      <c r="D1159" s="161"/>
      <c r="E1159" s="183"/>
      <c r="F1159" s="161"/>
      <c r="G1159" s="161"/>
      <c r="H1159" s="161"/>
      <c r="I1159" s="161"/>
      <c r="J1159" s="161"/>
      <c r="K1159" s="161"/>
      <c r="L1159" s="161"/>
      <c r="M1159" s="161"/>
      <c r="N1159" s="161"/>
    </row>
    <row r="1160" spans="1:14" x14ac:dyDescent="0.2">
      <c r="A1160" s="161"/>
      <c r="B1160" s="161"/>
      <c r="C1160" s="161"/>
      <c r="D1160" s="161"/>
      <c r="E1160" s="183"/>
      <c r="F1160" s="161"/>
      <c r="G1160" s="161"/>
      <c r="H1160" s="161"/>
      <c r="I1160" s="161"/>
      <c r="J1160" s="161"/>
      <c r="K1160" s="161"/>
      <c r="L1160" s="161"/>
      <c r="M1160" s="161"/>
      <c r="N1160" s="161"/>
    </row>
    <row r="1161" spans="1:14" x14ac:dyDescent="0.2">
      <c r="A1161" s="161"/>
      <c r="B1161" s="161"/>
      <c r="C1161" s="161"/>
      <c r="D1161" s="161"/>
      <c r="E1161" s="183"/>
      <c r="F1161" s="161"/>
      <c r="G1161" s="161"/>
      <c r="H1161" s="161"/>
      <c r="I1161" s="161"/>
      <c r="J1161" s="161"/>
      <c r="K1161" s="161"/>
      <c r="L1161" s="161"/>
      <c r="M1161" s="161"/>
      <c r="N1161" s="161"/>
    </row>
    <row r="1162" spans="1:14" x14ac:dyDescent="0.2">
      <c r="A1162" s="161"/>
      <c r="B1162" s="161"/>
      <c r="C1162" s="161"/>
      <c r="D1162" s="161"/>
      <c r="E1162" s="183"/>
      <c r="F1162" s="161"/>
      <c r="G1162" s="161"/>
      <c r="H1162" s="161"/>
      <c r="I1162" s="161"/>
      <c r="J1162" s="161"/>
      <c r="K1162" s="161"/>
      <c r="L1162" s="161"/>
      <c r="M1162" s="161"/>
      <c r="N1162" s="161"/>
    </row>
    <row r="1163" spans="1:14" x14ac:dyDescent="0.2">
      <c r="A1163" s="161"/>
      <c r="B1163" s="161"/>
      <c r="C1163" s="161"/>
      <c r="D1163" s="161"/>
      <c r="E1163" s="183"/>
      <c r="F1163" s="161"/>
      <c r="G1163" s="161"/>
      <c r="H1163" s="161"/>
      <c r="I1163" s="161"/>
      <c r="J1163" s="161"/>
      <c r="K1163" s="161"/>
      <c r="L1163" s="161"/>
      <c r="M1163" s="161"/>
      <c r="N1163" s="161"/>
    </row>
    <row r="1164" spans="1:14" x14ac:dyDescent="0.2">
      <c r="A1164" s="161"/>
      <c r="B1164" s="161"/>
      <c r="C1164" s="161"/>
      <c r="D1164" s="161"/>
      <c r="E1164" s="183"/>
      <c r="F1164" s="161"/>
      <c r="G1164" s="161"/>
      <c r="H1164" s="161"/>
      <c r="I1164" s="161"/>
      <c r="J1164" s="161"/>
      <c r="K1164" s="161"/>
      <c r="L1164" s="161"/>
      <c r="M1164" s="161"/>
      <c r="N1164" s="161"/>
    </row>
    <row r="1165" spans="1:14" x14ac:dyDescent="0.2">
      <c r="A1165" s="161"/>
      <c r="B1165" s="161"/>
      <c r="C1165" s="161"/>
      <c r="D1165" s="161"/>
      <c r="E1165" s="183"/>
      <c r="F1165" s="161"/>
      <c r="G1165" s="161"/>
      <c r="H1165" s="161"/>
      <c r="I1165" s="161"/>
      <c r="J1165" s="161"/>
      <c r="K1165" s="161"/>
      <c r="L1165" s="161"/>
      <c r="M1165" s="161"/>
      <c r="N1165" s="161"/>
    </row>
    <row r="1166" spans="1:14" x14ac:dyDescent="0.2">
      <c r="A1166" s="161"/>
      <c r="B1166" s="161"/>
      <c r="C1166" s="161"/>
      <c r="D1166" s="161"/>
      <c r="E1166" s="183"/>
      <c r="F1166" s="161"/>
      <c r="G1166" s="161"/>
      <c r="H1166" s="161"/>
      <c r="I1166" s="161"/>
      <c r="J1166" s="161"/>
      <c r="K1166" s="161"/>
      <c r="L1166" s="161"/>
      <c r="M1166" s="161"/>
      <c r="N1166" s="161"/>
    </row>
    <row r="1167" spans="1:14" x14ac:dyDescent="0.2">
      <c r="A1167" s="161"/>
      <c r="B1167" s="161"/>
      <c r="C1167" s="161"/>
      <c r="D1167" s="161"/>
      <c r="E1167" s="183"/>
      <c r="F1167" s="161"/>
      <c r="G1167" s="161"/>
      <c r="H1167" s="161"/>
      <c r="I1167" s="161"/>
      <c r="J1167" s="161"/>
      <c r="K1167" s="161"/>
      <c r="L1167" s="161"/>
      <c r="M1167" s="161"/>
      <c r="N1167" s="161"/>
    </row>
    <row r="1168" spans="1:14" x14ac:dyDescent="0.2">
      <c r="A1168" s="161"/>
      <c r="B1168" s="161"/>
      <c r="C1168" s="161"/>
      <c r="D1168" s="161"/>
      <c r="E1168" s="183"/>
      <c r="F1168" s="161"/>
      <c r="G1168" s="161"/>
      <c r="H1168" s="161"/>
      <c r="I1168" s="161"/>
      <c r="J1168" s="161"/>
      <c r="K1168" s="161"/>
      <c r="L1168" s="161"/>
      <c r="M1168" s="161"/>
      <c r="N1168" s="161"/>
    </row>
    <row r="1169" spans="1:14" x14ac:dyDescent="0.2">
      <c r="A1169" s="161"/>
      <c r="B1169" s="161"/>
      <c r="C1169" s="161"/>
      <c r="D1169" s="161"/>
      <c r="E1169" s="183"/>
      <c r="F1169" s="161"/>
      <c r="G1169" s="161"/>
      <c r="H1169" s="161"/>
      <c r="I1169" s="161"/>
      <c r="J1169" s="161"/>
      <c r="K1169" s="161"/>
      <c r="L1169" s="161"/>
      <c r="M1169" s="161"/>
      <c r="N1169" s="161"/>
    </row>
    <row r="1170" spans="1:14" x14ac:dyDescent="0.2">
      <c r="A1170" s="161"/>
      <c r="B1170" s="161"/>
      <c r="C1170" s="161"/>
      <c r="D1170" s="161"/>
      <c r="E1170" s="183"/>
      <c r="F1170" s="161"/>
      <c r="G1170" s="161"/>
      <c r="H1170" s="161"/>
      <c r="I1170" s="161"/>
      <c r="J1170" s="161"/>
      <c r="K1170" s="161"/>
      <c r="L1170" s="161"/>
      <c r="M1170" s="161"/>
      <c r="N1170" s="161"/>
    </row>
    <row r="1171" spans="1:14" x14ac:dyDescent="0.2">
      <c r="A1171" s="161"/>
      <c r="B1171" s="161"/>
      <c r="C1171" s="161"/>
      <c r="D1171" s="161"/>
      <c r="E1171" s="183"/>
      <c r="F1171" s="161"/>
      <c r="G1171" s="161"/>
      <c r="H1171" s="161"/>
      <c r="I1171" s="161"/>
      <c r="J1171" s="161"/>
      <c r="K1171" s="161"/>
      <c r="L1171" s="161"/>
      <c r="M1171" s="161"/>
      <c r="N1171" s="161"/>
    </row>
    <row r="1172" spans="1:14" x14ac:dyDescent="0.2">
      <c r="A1172" s="161"/>
      <c r="B1172" s="161"/>
      <c r="C1172" s="161"/>
      <c r="D1172" s="161"/>
      <c r="E1172" s="183"/>
      <c r="F1172" s="161"/>
      <c r="G1172" s="161"/>
      <c r="H1172" s="161"/>
      <c r="I1172" s="161"/>
      <c r="J1172" s="161"/>
      <c r="K1172" s="161"/>
      <c r="L1172" s="161"/>
      <c r="M1172" s="161"/>
      <c r="N1172" s="161"/>
    </row>
    <row r="1173" spans="1:14" x14ac:dyDescent="0.2">
      <c r="A1173" s="161"/>
      <c r="B1173" s="161"/>
      <c r="C1173" s="161"/>
      <c r="D1173" s="161"/>
      <c r="E1173" s="183"/>
      <c r="F1173" s="161"/>
      <c r="G1173" s="161"/>
      <c r="H1173" s="161"/>
      <c r="I1173" s="161"/>
      <c r="J1173" s="161"/>
      <c r="K1173" s="161"/>
      <c r="L1173" s="161"/>
      <c r="M1173" s="161"/>
      <c r="N1173" s="161"/>
    </row>
    <row r="1174" spans="1:14" x14ac:dyDescent="0.2">
      <c r="A1174" s="161"/>
      <c r="B1174" s="161"/>
      <c r="C1174" s="161"/>
      <c r="D1174" s="161"/>
      <c r="E1174" s="183"/>
      <c r="F1174" s="161"/>
      <c r="G1174" s="161"/>
      <c r="H1174" s="161"/>
      <c r="I1174" s="161"/>
      <c r="J1174" s="161"/>
      <c r="K1174" s="161"/>
      <c r="L1174" s="161"/>
      <c r="M1174" s="161"/>
      <c r="N1174" s="161"/>
    </row>
    <row r="1175" spans="1:14" x14ac:dyDescent="0.2">
      <c r="A1175" s="161"/>
      <c r="B1175" s="161"/>
      <c r="C1175" s="161"/>
      <c r="D1175" s="161"/>
      <c r="E1175" s="183"/>
      <c r="F1175" s="161"/>
      <c r="G1175" s="161"/>
      <c r="H1175" s="161"/>
      <c r="I1175" s="161"/>
      <c r="J1175" s="161"/>
      <c r="K1175" s="161"/>
      <c r="L1175" s="161"/>
      <c r="M1175" s="161"/>
      <c r="N1175" s="161"/>
    </row>
    <row r="1176" spans="1:14" x14ac:dyDescent="0.2">
      <c r="A1176" s="161"/>
      <c r="B1176" s="161"/>
      <c r="C1176" s="161"/>
      <c r="D1176" s="161"/>
      <c r="E1176" s="183"/>
      <c r="F1176" s="161"/>
      <c r="G1176" s="161"/>
      <c r="H1176" s="161"/>
      <c r="I1176" s="161"/>
      <c r="J1176" s="161"/>
      <c r="K1176" s="161"/>
      <c r="L1176" s="161"/>
      <c r="M1176" s="161"/>
      <c r="N1176" s="161"/>
    </row>
    <row r="1177" spans="1:14" x14ac:dyDescent="0.2">
      <c r="A1177" s="161"/>
      <c r="B1177" s="161"/>
      <c r="C1177" s="161"/>
      <c r="D1177" s="161"/>
      <c r="E1177" s="183"/>
      <c r="F1177" s="161"/>
      <c r="G1177" s="161"/>
      <c r="H1177" s="161"/>
      <c r="I1177" s="161"/>
      <c r="J1177" s="161"/>
      <c r="K1177" s="161"/>
      <c r="L1177" s="161"/>
      <c r="M1177" s="161"/>
      <c r="N1177" s="161"/>
    </row>
    <row r="1178" spans="1:14" x14ac:dyDescent="0.2">
      <c r="A1178" s="161"/>
      <c r="B1178" s="161"/>
      <c r="C1178" s="161"/>
      <c r="D1178" s="161"/>
      <c r="E1178" s="183"/>
      <c r="F1178" s="161"/>
      <c r="G1178" s="161"/>
      <c r="H1178" s="161"/>
      <c r="I1178" s="161"/>
      <c r="J1178" s="161"/>
      <c r="K1178" s="161"/>
      <c r="L1178" s="161"/>
      <c r="M1178" s="161"/>
      <c r="N1178" s="161"/>
    </row>
    <row r="1179" spans="1:14" x14ac:dyDescent="0.2">
      <c r="A1179" s="161"/>
      <c r="B1179" s="161"/>
      <c r="C1179" s="161"/>
      <c r="D1179" s="161"/>
      <c r="E1179" s="183"/>
      <c r="F1179" s="161"/>
      <c r="G1179" s="161"/>
      <c r="H1179" s="161"/>
      <c r="I1179" s="161"/>
      <c r="J1179" s="161"/>
      <c r="K1179" s="161"/>
      <c r="L1179" s="161"/>
      <c r="M1179" s="161"/>
      <c r="N1179" s="161"/>
    </row>
    <row r="1180" spans="1:14" x14ac:dyDescent="0.2">
      <c r="A1180" s="161"/>
      <c r="B1180" s="161"/>
      <c r="C1180" s="161"/>
      <c r="D1180" s="161"/>
      <c r="E1180" s="183"/>
      <c r="F1180" s="161"/>
      <c r="G1180" s="161"/>
      <c r="H1180" s="161"/>
      <c r="I1180" s="161"/>
      <c r="J1180" s="161"/>
      <c r="K1180" s="161"/>
      <c r="L1180" s="161"/>
      <c r="M1180" s="161"/>
      <c r="N1180" s="161"/>
    </row>
    <row r="1181" spans="1:14" x14ac:dyDescent="0.2">
      <c r="A1181" s="161"/>
      <c r="B1181" s="161"/>
      <c r="C1181" s="161"/>
      <c r="D1181" s="161"/>
      <c r="E1181" s="183"/>
      <c r="F1181" s="161"/>
      <c r="G1181" s="161"/>
      <c r="H1181" s="161"/>
      <c r="I1181" s="161"/>
      <c r="J1181" s="161"/>
      <c r="K1181" s="161"/>
      <c r="L1181" s="161"/>
      <c r="M1181" s="161"/>
      <c r="N1181" s="161"/>
    </row>
    <row r="1182" spans="1:14" x14ac:dyDescent="0.2">
      <c r="A1182" s="161"/>
      <c r="B1182" s="161"/>
      <c r="C1182" s="161"/>
      <c r="D1182" s="161"/>
      <c r="E1182" s="183"/>
      <c r="F1182" s="161"/>
      <c r="G1182" s="161"/>
      <c r="H1182" s="161"/>
      <c r="I1182" s="161"/>
      <c r="J1182" s="161"/>
      <c r="K1182" s="161"/>
      <c r="L1182" s="161"/>
      <c r="M1182" s="161"/>
      <c r="N1182" s="161"/>
    </row>
    <row r="1183" spans="1:14" x14ac:dyDescent="0.2">
      <c r="A1183" s="161"/>
      <c r="B1183" s="161"/>
      <c r="C1183" s="161"/>
      <c r="D1183" s="161"/>
      <c r="E1183" s="183"/>
      <c r="F1183" s="161"/>
      <c r="G1183" s="161"/>
      <c r="H1183" s="161"/>
      <c r="I1183" s="161"/>
      <c r="J1183" s="161"/>
      <c r="K1183" s="161"/>
      <c r="L1183" s="161"/>
      <c r="M1183" s="161"/>
      <c r="N1183" s="161"/>
    </row>
    <row r="1184" spans="1:14" x14ac:dyDescent="0.2">
      <c r="A1184" s="161"/>
      <c r="B1184" s="161"/>
      <c r="C1184" s="161"/>
      <c r="D1184" s="161"/>
      <c r="E1184" s="183"/>
      <c r="F1184" s="161"/>
      <c r="G1184" s="161"/>
      <c r="H1184" s="161"/>
      <c r="I1184" s="161"/>
      <c r="J1184" s="161"/>
      <c r="K1184" s="161"/>
      <c r="L1184" s="161"/>
      <c r="M1184" s="161"/>
      <c r="N1184" s="161"/>
    </row>
    <row r="1185" spans="1:14" x14ac:dyDescent="0.2">
      <c r="A1185" s="161"/>
      <c r="B1185" s="161"/>
      <c r="C1185" s="161"/>
      <c r="D1185" s="161"/>
      <c r="E1185" s="183"/>
      <c r="F1185" s="161"/>
      <c r="G1185" s="161"/>
      <c r="H1185" s="161"/>
      <c r="I1185" s="161"/>
      <c r="J1185" s="161"/>
      <c r="K1185" s="161"/>
      <c r="L1185" s="161"/>
      <c r="M1185" s="161"/>
      <c r="N1185" s="161"/>
    </row>
    <row r="1186" spans="1:14" x14ac:dyDescent="0.2">
      <c r="A1186" s="161"/>
      <c r="B1186" s="161"/>
      <c r="C1186" s="161"/>
      <c r="D1186" s="161"/>
      <c r="E1186" s="183"/>
      <c r="F1186" s="161"/>
      <c r="G1186" s="161"/>
      <c r="H1186" s="161"/>
      <c r="I1186" s="161"/>
      <c r="J1186" s="161"/>
      <c r="K1186" s="161"/>
      <c r="L1186" s="161"/>
      <c r="M1186" s="161"/>
      <c r="N1186" s="161"/>
    </row>
    <row r="1187" spans="1:14" x14ac:dyDescent="0.2">
      <c r="A1187" s="161"/>
      <c r="B1187" s="161"/>
      <c r="C1187" s="161"/>
      <c r="D1187" s="161"/>
      <c r="E1187" s="183"/>
      <c r="F1187" s="161"/>
      <c r="G1187" s="161"/>
      <c r="H1187" s="161"/>
      <c r="I1187" s="161"/>
      <c r="J1187" s="161"/>
      <c r="K1187" s="161"/>
      <c r="L1187" s="161"/>
      <c r="M1187" s="161"/>
      <c r="N1187" s="161"/>
    </row>
    <row r="1188" spans="1:14" x14ac:dyDescent="0.2">
      <c r="A1188" s="161"/>
      <c r="B1188" s="161"/>
      <c r="C1188" s="161"/>
      <c r="D1188" s="161"/>
      <c r="E1188" s="183"/>
      <c r="F1188" s="161"/>
      <c r="G1188" s="161"/>
      <c r="H1188" s="161"/>
      <c r="I1188" s="161"/>
      <c r="J1188" s="161"/>
      <c r="K1188" s="161"/>
      <c r="L1188" s="161"/>
      <c r="M1188" s="161"/>
      <c r="N1188" s="161"/>
    </row>
    <row r="1189" spans="1:14" x14ac:dyDescent="0.2">
      <c r="A1189" s="161"/>
      <c r="B1189" s="161"/>
      <c r="C1189" s="161"/>
      <c r="D1189" s="161"/>
      <c r="E1189" s="183"/>
      <c r="F1189" s="161"/>
      <c r="G1189" s="161"/>
      <c r="H1189" s="161"/>
      <c r="I1189" s="161"/>
      <c r="J1189" s="161"/>
      <c r="K1189" s="161"/>
      <c r="L1189" s="161"/>
      <c r="M1189" s="161"/>
      <c r="N1189" s="161"/>
    </row>
    <row r="1190" spans="1:14" x14ac:dyDescent="0.2">
      <c r="A1190" s="161"/>
      <c r="B1190" s="161"/>
      <c r="C1190" s="161"/>
      <c r="D1190" s="161"/>
      <c r="E1190" s="183"/>
      <c r="F1190" s="161"/>
      <c r="G1190" s="161"/>
      <c r="H1190" s="161"/>
      <c r="I1190" s="161"/>
      <c r="J1190" s="161"/>
      <c r="K1190" s="161"/>
      <c r="L1190" s="161"/>
      <c r="M1190" s="161"/>
      <c r="N1190" s="161"/>
    </row>
    <row r="1191" spans="1:14" x14ac:dyDescent="0.2">
      <c r="A1191" s="161"/>
      <c r="B1191" s="161"/>
      <c r="C1191" s="161"/>
      <c r="D1191" s="161"/>
      <c r="E1191" s="183"/>
      <c r="F1191" s="161"/>
      <c r="G1191" s="161"/>
      <c r="H1191" s="161"/>
      <c r="I1191" s="161"/>
      <c r="J1191" s="161"/>
      <c r="K1191" s="161"/>
      <c r="L1191" s="161"/>
      <c r="M1191" s="161"/>
      <c r="N1191" s="161"/>
    </row>
    <row r="1192" spans="1:14" x14ac:dyDescent="0.2">
      <c r="A1192" s="161"/>
      <c r="B1192" s="161"/>
      <c r="C1192" s="161"/>
      <c r="D1192" s="161"/>
      <c r="E1192" s="183"/>
      <c r="F1192" s="161"/>
      <c r="G1192" s="161"/>
      <c r="H1192" s="161"/>
      <c r="I1192" s="161"/>
      <c r="J1192" s="161"/>
      <c r="K1192" s="161"/>
      <c r="L1192" s="161"/>
      <c r="M1192" s="161"/>
      <c r="N1192" s="161"/>
    </row>
    <row r="1193" spans="1:14" x14ac:dyDescent="0.2">
      <c r="A1193" s="161"/>
      <c r="B1193" s="161"/>
      <c r="C1193" s="161"/>
      <c r="D1193" s="161"/>
      <c r="E1193" s="183"/>
      <c r="F1193" s="161"/>
      <c r="G1193" s="161"/>
      <c r="H1193" s="161"/>
      <c r="I1193" s="161"/>
      <c r="J1193" s="161"/>
      <c r="K1193" s="161"/>
      <c r="L1193" s="161"/>
      <c r="M1193" s="161"/>
      <c r="N1193" s="161"/>
    </row>
    <row r="1194" spans="1:14" x14ac:dyDescent="0.2">
      <c r="A1194" s="161"/>
      <c r="B1194" s="161"/>
      <c r="C1194" s="161"/>
      <c r="D1194" s="161"/>
      <c r="E1194" s="183"/>
      <c r="F1194" s="161"/>
      <c r="G1194" s="161"/>
      <c r="H1194" s="161"/>
      <c r="I1194" s="161"/>
      <c r="J1194" s="161"/>
      <c r="K1194" s="161"/>
      <c r="L1194" s="161"/>
      <c r="M1194" s="161"/>
      <c r="N1194" s="161"/>
    </row>
    <row r="1195" spans="1:14" x14ac:dyDescent="0.2">
      <c r="A1195" s="161"/>
      <c r="B1195" s="161"/>
      <c r="C1195" s="161"/>
      <c r="D1195" s="161"/>
      <c r="E1195" s="183"/>
      <c r="F1195" s="161"/>
      <c r="G1195" s="161"/>
      <c r="H1195" s="161"/>
      <c r="I1195" s="161"/>
      <c r="J1195" s="161"/>
      <c r="K1195" s="161"/>
      <c r="L1195" s="161"/>
      <c r="M1195" s="161"/>
      <c r="N1195" s="161"/>
    </row>
    <row r="1196" spans="1:14" x14ac:dyDescent="0.2">
      <c r="A1196" s="161"/>
      <c r="B1196" s="161"/>
      <c r="C1196" s="161"/>
      <c r="D1196" s="161"/>
      <c r="E1196" s="183"/>
      <c r="F1196" s="161"/>
      <c r="G1196" s="161"/>
      <c r="H1196" s="161"/>
      <c r="I1196" s="161"/>
      <c r="J1196" s="161"/>
      <c r="K1196" s="161"/>
      <c r="L1196" s="161"/>
      <c r="M1196" s="161"/>
      <c r="N1196" s="161"/>
    </row>
    <row r="1197" spans="1:14" x14ac:dyDescent="0.2">
      <c r="A1197" s="161"/>
      <c r="B1197" s="161"/>
      <c r="C1197" s="161"/>
      <c r="D1197" s="161"/>
      <c r="E1197" s="183"/>
      <c r="F1197" s="161"/>
      <c r="G1197" s="161"/>
      <c r="H1197" s="161"/>
      <c r="I1197" s="161"/>
      <c r="J1197" s="161"/>
      <c r="K1197" s="161"/>
      <c r="L1197" s="161"/>
      <c r="M1197" s="161"/>
      <c r="N1197" s="161"/>
    </row>
    <row r="1198" spans="1:14" x14ac:dyDescent="0.2">
      <c r="A1198" s="161"/>
      <c r="B1198" s="161"/>
      <c r="C1198" s="161"/>
      <c r="D1198" s="161"/>
      <c r="E1198" s="183"/>
      <c r="F1198" s="161"/>
      <c r="G1198" s="161"/>
      <c r="H1198" s="161"/>
      <c r="I1198" s="161"/>
      <c r="J1198" s="161"/>
      <c r="K1198" s="161"/>
      <c r="L1198" s="161"/>
      <c r="M1198" s="161"/>
      <c r="N1198" s="161"/>
    </row>
    <row r="1199" spans="1:14" x14ac:dyDescent="0.2">
      <c r="A1199" s="161"/>
      <c r="B1199" s="161"/>
      <c r="C1199" s="161"/>
      <c r="D1199" s="161"/>
      <c r="E1199" s="183"/>
      <c r="F1199" s="161"/>
      <c r="G1199" s="161"/>
      <c r="H1199" s="161"/>
      <c r="I1199" s="161"/>
      <c r="J1199" s="161"/>
      <c r="K1199" s="161"/>
      <c r="L1199" s="161"/>
      <c r="M1199" s="161"/>
      <c r="N1199" s="161"/>
    </row>
    <row r="1200" spans="1:14" x14ac:dyDescent="0.2">
      <c r="A1200" s="161"/>
      <c r="B1200" s="161"/>
      <c r="C1200" s="161"/>
      <c r="D1200" s="161"/>
      <c r="E1200" s="183"/>
      <c r="F1200" s="161"/>
      <c r="G1200" s="161"/>
      <c r="H1200" s="161"/>
      <c r="I1200" s="161"/>
      <c r="J1200" s="161"/>
      <c r="K1200" s="161"/>
      <c r="L1200" s="161"/>
      <c r="M1200" s="161"/>
      <c r="N1200" s="161"/>
    </row>
    <row r="1201" spans="1:14" x14ac:dyDescent="0.2">
      <c r="A1201" s="161"/>
      <c r="B1201" s="161"/>
      <c r="C1201" s="161"/>
      <c r="D1201" s="161"/>
      <c r="E1201" s="183"/>
      <c r="F1201" s="161"/>
      <c r="G1201" s="161"/>
      <c r="H1201" s="161"/>
      <c r="I1201" s="161"/>
      <c r="J1201" s="161"/>
      <c r="K1201" s="161"/>
      <c r="L1201" s="161"/>
      <c r="M1201" s="161"/>
      <c r="N1201" s="161"/>
    </row>
    <row r="1202" spans="1:14" x14ac:dyDescent="0.2">
      <c r="A1202" s="161"/>
      <c r="B1202" s="161"/>
      <c r="C1202" s="161"/>
      <c r="D1202" s="161"/>
      <c r="E1202" s="183"/>
      <c r="F1202" s="161"/>
      <c r="G1202" s="161"/>
      <c r="H1202" s="161"/>
      <c r="I1202" s="161"/>
      <c r="J1202" s="161"/>
      <c r="K1202" s="161"/>
      <c r="L1202" s="161"/>
      <c r="M1202" s="161"/>
      <c r="N1202" s="161"/>
    </row>
    <row r="1203" spans="1:14" x14ac:dyDescent="0.2">
      <c r="A1203" s="161"/>
      <c r="B1203" s="161"/>
      <c r="C1203" s="161"/>
      <c r="D1203" s="161"/>
      <c r="E1203" s="183"/>
      <c r="F1203" s="161"/>
      <c r="G1203" s="161"/>
      <c r="H1203" s="161"/>
      <c r="I1203" s="161"/>
      <c r="J1203" s="161"/>
      <c r="K1203" s="161"/>
      <c r="L1203" s="161"/>
      <c r="M1203" s="161"/>
      <c r="N1203" s="161"/>
    </row>
    <row r="1204" spans="1:14" x14ac:dyDescent="0.2">
      <c r="A1204" s="161"/>
      <c r="B1204" s="161"/>
      <c r="C1204" s="161"/>
      <c r="D1204" s="161"/>
      <c r="E1204" s="183"/>
      <c r="F1204" s="161"/>
      <c r="G1204" s="161"/>
      <c r="H1204" s="161"/>
      <c r="I1204" s="161"/>
      <c r="J1204" s="161"/>
      <c r="K1204" s="161"/>
      <c r="L1204" s="161"/>
      <c r="M1204" s="161"/>
      <c r="N1204" s="161"/>
    </row>
    <row r="1205" spans="1:14" x14ac:dyDescent="0.2">
      <c r="A1205" s="161"/>
      <c r="B1205" s="161"/>
      <c r="C1205" s="161"/>
      <c r="D1205" s="161"/>
      <c r="E1205" s="183"/>
      <c r="F1205" s="161"/>
      <c r="G1205" s="161"/>
      <c r="H1205" s="161"/>
      <c r="I1205" s="161"/>
      <c r="J1205" s="161"/>
      <c r="K1205" s="161"/>
      <c r="L1205" s="161"/>
      <c r="M1205" s="161"/>
      <c r="N1205" s="161"/>
    </row>
    <row r="1206" spans="1:14" x14ac:dyDescent="0.2">
      <c r="A1206" s="161"/>
      <c r="B1206" s="161"/>
      <c r="C1206" s="161"/>
      <c r="D1206" s="161"/>
      <c r="E1206" s="183"/>
      <c r="F1206" s="161"/>
      <c r="G1206" s="161"/>
      <c r="H1206" s="161"/>
      <c r="I1206" s="161"/>
      <c r="J1206" s="161"/>
      <c r="K1206" s="161"/>
      <c r="L1206" s="161"/>
      <c r="M1206" s="161"/>
      <c r="N1206" s="161"/>
    </row>
    <row r="1207" spans="1:14" x14ac:dyDescent="0.2">
      <c r="A1207" s="161"/>
      <c r="B1207" s="161"/>
      <c r="C1207" s="161"/>
      <c r="D1207" s="161"/>
      <c r="E1207" s="183"/>
      <c r="F1207" s="161"/>
      <c r="G1207" s="161"/>
      <c r="H1207" s="161"/>
      <c r="I1207" s="161"/>
      <c r="J1207" s="161"/>
      <c r="K1207" s="161"/>
      <c r="L1207" s="161"/>
      <c r="M1207" s="161"/>
      <c r="N1207" s="161"/>
    </row>
    <row r="1208" spans="1:14" x14ac:dyDescent="0.2">
      <c r="A1208" s="161"/>
      <c r="B1208" s="161"/>
      <c r="C1208" s="161"/>
      <c r="D1208" s="161"/>
      <c r="E1208" s="183"/>
      <c r="F1208" s="161"/>
      <c r="G1208" s="161"/>
      <c r="H1208" s="161"/>
      <c r="I1208" s="161"/>
      <c r="J1208" s="161"/>
      <c r="K1208" s="161"/>
      <c r="L1208" s="161"/>
      <c r="M1208" s="161"/>
      <c r="N1208" s="161"/>
    </row>
    <row r="1209" spans="1:14" x14ac:dyDescent="0.2">
      <c r="A1209" s="161"/>
      <c r="B1209" s="161"/>
      <c r="C1209" s="161"/>
      <c r="D1209" s="161"/>
      <c r="E1209" s="183"/>
      <c r="F1209" s="161"/>
      <c r="G1209" s="161"/>
      <c r="H1209" s="161"/>
      <c r="I1209" s="161"/>
      <c r="J1209" s="161"/>
      <c r="K1209" s="161"/>
      <c r="L1209" s="161"/>
      <c r="M1209" s="161"/>
      <c r="N1209" s="161"/>
    </row>
    <row r="1210" spans="1:14" x14ac:dyDescent="0.2">
      <c r="A1210" s="161"/>
      <c r="B1210" s="161"/>
      <c r="C1210" s="161"/>
      <c r="D1210" s="161"/>
      <c r="E1210" s="183"/>
      <c r="F1210" s="161"/>
      <c r="G1210" s="161"/>
      <c r="H1210" s="161"/>
      <c r="I1210" s="161"/>
      <c r="J1210" s="161"/>
      <c r="K1210" s="161"/>
      <c r="L1210" s="161"/>
      <c r="M1210" s="161"/>
      <c r="N1210" s="161"/>
    </row>
    <row r="1211" spans="1:14" x14ac:dyDescent="0.2">
      <c r="A1211" s="161"/>
      <c r="B1211" s="161"/>
      <c r="C1211" s="161"/>
      <c r="D1211" s="161"/>
      <c r="E1211" s="183"/>
      <c r="F1211" s="161"/>
      <c r="G1211" s="161"/>
      <c r="H1211" s="161"/>
      <c r="I1211" s="161"/>
      <c r="J1211" s="161"/>
      <c r="K1211" s="161"/>
      <c r="L1211" s="161"/>
      <c r="M1211" s="161"/>
      <c r="N1211" s="161"/>
    </row>
    <row r="1212" spans="1:14" x14ac:dyDescent="0.2">
      <c r="A1212" s="161"/>
      <c r="B1212" s="161"/>
      <c r="C1212" s="161"/>
      <c r="D1212" s="161"/>
      <c r="E1212" s="183"/>
      <c r="F1212" s="161"/>
      <c r="G1212" s="161"/>
      <c r="H1212" s="161"/>
      <c r="I1212" s="161"/>
      <c r="J1212" s="161"/>
      <c r="K1212" s="161"/>
      <c r="L1212" s="161"/>
      <c r="M1212" s="161"/>
      <c r="N1212" s="161"/>
    </row>
    <row r="1213" spans="1:14" x14ac:dyDescent="0.2">
      <c r="A1213" s="161"/>
      <c r="B1213" s="161"/>
      <c r="C1213" s="161"/>
      <c r="D1213" s="161"/>
      <c r="E1213" s="183"/>
      <c r="F1213" s="161"/>
      <c r="G1213" s="161"/>
      <c r="H1213" s="161"/>
      <c r="I1213" s="161"/>
      <c r="J1213" s="161"/>
      <c r="K1213" s="161"/>
      <c r="L1213" s="161"/>
      <c r="M1213" s="161"/>
      <c r="N1213" s="161"/>
    </row>
    <row r="1214" spans="1:14" x14ac:dyDescent="0.2">
      <c r="A1214" s="161"/>
      <c r="B1214" s="161"/>
      <c r="C1214" s="161"/>
      <c r="D1214" s="161"/>
      <c r="E1214" s="183"/>
      <c r="F1214" s="161"/>
      <c r="G1214" s="161"/>
      <c r="H1214" s="161"/>
      <c r="I1214" s="161"/>
      <c r="J1214" s="161"/>
      <c r="K1214" s="161"/>
      <c r="L1214" s="161"/>
      <c r="M1214" s="161"/>
      <c r="N1214" s="161"/>
    </row>
    <row r="1215" spans="1:14" x14ac:dyDescent="0.2">
      <c r="A1215" s="161"/>
      <c r="B1215" s="161"/>
      <c r="C1215" s="161"/>
      <c r="D1215" s="161"/>
      <c r="E1215" s="183"/>
      <c r="F1215" s="161"/>
      <c r="G1215" s="161"/>
      <c r="H1215" s="161"/>
      <c r="I1215" s="161"/>
      <c r="J1215" s="161"/>
      <c r="K1215" s="161"/>
      <c r="L1215" s="161"/>
      <c r="M1215" s="161"/>
      <c r="N1215" s="161"/>
    </row>
    <row r="1216" spans="1:14" x14ac:dyDescent="0.2">
      <c r="A1216" s="161"/>
      <c r="B1216" s="161"/>
      <c r="C1216" s="161"/>
      <c r="D1216" s="161"/>
      <c r="E1216" s="183"/>
      <c r="F1216" s="161"/>
      <c r="G1216" s="161"/>
      <c r="H1216" s="161"/>
      <c r="I1216" s="161"/>
      <c r="J1216" s="161"/>
      <c r="K1216" s="161"/>
      <c r="L1216" s="161"/>
      <c r="M1216" s="161"/>
      <c r="N1216" s="161"/>
    </row>
    <row r="1217" spans="1:14" x14ac:dyDescent="0.2">
      <c r="A1217" s="161"/>
      <c r="B1217" s="161"/>
      <c r="C1217" s="161"/>
      <c r="D1217" s="161"/>
      <c r="E1217" s="183"/>
      <c r="F1217" s="161"/>
      <c r="G1217" s="161"/>
      <c r="H1217" s="161"/>
      <c r="I1217" s="161"/>
      <c r="J1217" s="161"/>
      <c r="K1217" s="161"/>
      <c r="L1217" s="161"/>
      <c r="M1217" s="161"/>
      <c r="N1217" s="161"/>
    </row>
    <row r="1218" spans="1:14" x14ac:dyDescent="0.2">
      <c r="A1218" s="161"/>
      <c r="B1218" s="161"/>
      <c r="C1218" s="161"/>
      <c r="D1218" s="161"/>
      <c r="E1218" s="183"/>
      <c r="F1218" s="161"/>
      <c r="G1218" s="161"/>
      <c r="H1218" s="161"/>
      <c r="I1218" s="161"/>
      <c r="J1218" s="161"/>
      <c r="K1218" s="161"/>
      <c r="L1218" s="161"/>
      <c r="M1218" s="161"/>
      <c r="N1218" s="161"/>
    </row>
    <row r="1219" spans="1:14" x14ac:dyDescent="0.2">
      <c r="A1219" s="161"/>
      <c r="B1219" s="161"/>
      <c r="C1219" s="161"/>
      <c r="D1219" s="161"/>
      <c r="E1219" s="183"/>
      <c r="F1219" s="161"/>
      <c r="G1219" s="161"/>
      <c r="H1219" s="161"/>
      <c r="I1219" s="161"/>
      <c r="J1219" s="161"/>
      <c r="K1219" s="161"/>
      <c r="L1219" s="161"/>
      <c r="M1219" s="161"/>
      <c r="N1219" s="161"/>
    </row>
    <row r="1220" spans="1:14" x14ac:dyDescent="0.2">
      <c r="A1220" s="161"/>
      <c r="B1220" s="161"/>
      <c r="C1220" s="161"/>
      <c r="D1220" s="161"/>
      <c r="E1220" s="183"/>
      <c r="F1220" s="161"/>
      <c r="G1220" s="161"/>
      <c r="H1220" s="161"/>
      <c r="I1220" s="161"/>
      <c r="J1220" s="161"/>
      <c r="K1220" s="161"/>
      <c r="L1220" s="161"/>
      <c r="M1220" s="161"/>
      <c r="N1220" s="161"/>
    </row>
    <row r="1221" spans="1:14" x14ac:dyDescent="0.2">
      <c r="A1221" s="161"/>
      <c r="B1221" s="161"/>
      <c r="C1221" s="161"/>
      <c r="D1221" s="161"/>
      <c r="E1221" s="183"/>
      <c r="F1221" s="161"/>
      <c r="G1221" s="161"/>
      <c r="H1221" s="161"/>
      <c r="I1221" s="161"/>
      <c r="J1221" s="161"/>
      <c r="K1221" s="161"/>
      <c r="L1221" s="161"/>
      <c r="M1221" s="161"/>
      <c r="N1221" s="161"/>
    </row>
    <row r="1222" spans="1:14" x14ac:dyDescent="0.2">
      <c r="A1222" s="161"/>
      <c r="B1222" s="161"/>
      <c r="C1222" s="161"/>
      <c r="D1222" s="161"/>
      <c r="E1222" s="183"/>
      <c r="F1222" s="161"/>
      <c r="G1222" s="161"/>
      <c r="H1222" s="161"/>
      <c r="I1222" s="161"/>
      <c r="J1222" s="161"/>
      <c r="K1222" s="161"/>
      <c r="L1222" s="161"/>
      <c r="M1222" s="161"/>
      <c r="N1222" s="161"/>
    </row>
    <row r="1223" spans="1:14" x14ac:dyDescent="0.2">
      <c r="A1223" s="161"/>
      <c r="B1223" s="161"/>
      <c r="C1223" s="161"/>
      <c r="D1223" s="161"/>
      <c r="E1223" s="183"/>
      <c r="F1223" s="161"/>
      <c r="G1223" s="161"/>
      <c r="H1223" s="161"/>
      <c r="I1223" s="161"/>
      <c r="J1223" s="161"/>
      <c r="K1223" s="161"/>
      <c r="L1223" s="161"/>
      <c r="M1223" s="161"/>
      <c r="N1223" s="161"/>
    </row>
    <row r="1224" spans="1:14" x14ac:dyDescent="0.2">
      <c r="A1224" s="161"/>
      <c r="B1224" s="161"/>
      <c r="C1224" s="161"/>
      <c r="D1224" s="161"/>
      <c r="E1224" s="183"/>
      <c r="F1224" s="161"/>
      <c r="G1224" s="161"/>
      <c r="H1224" s="161"/>
      <c r="I1224" s="161"/>
      <c r="J1224" s="161"/>
      <c r="K1224" s="161"/>
      <c r="L1224" s="161"/>
      <c r="M1224" s="161"/>
      <c r="N1224" s="161"/>
    </row>
    <row r="1225" spans="1:14" x14ac:dyDescent="0.2">
      <c r="A1225" s="161"/>
      <c r="B1225" s="161"/>
      <c r="C1225" s="161"/>
      <c r="D1225" s="161"/>
      <c r="E1225" s="183"/>
      <c r="F1225" s="161"/>
      <c r="G1225" s="161"/>
      <c r="H1225" s="161"/>
      <c r="I1225" s="161"/>
      <c r="J1225" s="161"/>
      <c r="K1225" s="161"/>
      <c r="L1225" s="161"/>
      <c r="M1225" s="161"/>
      <c r="N1225" s="161"/>
    </row>
    <row r="1226" spans="1:14" x14ac:dyDescent="0.2">
      <c r="A1226" s="161"/>
      <c r="B1226" s="161"/>
      <c r="C1226" s="161"/>
      <c r="D1226" s="161"/>
      <c r="E1226" s="183"/>
      <c r="F1226" s="161"/>
      <c r="G1226" s="161"/>
      <c r="H1226" s="161"/>
      <c r="I1226" s="161"/>
      <c r="J1226" s="161"/>
      <c r="K1226" s="161"/>
      <c r="L1226" s="161"/>
      <c r="M1226" s="161"/>
      <c r="N1226" s="161"/>
    </row>
    <row r="1227" spans="1:14" x14ac:dyDescent="0.2">
      <c r="A1227" s="161"/>
      <c r="B1227" s="161"/>
      <c r="C1227" s="161"/>
      <c r="D1227" s="161"/>
      <c r="E1227" s="183"/>
      <c r="F1227" s="161"/>
      <c r="G1227" s="161"/>
      <c r="H1227" s="161"/>
      <c r="I1227" s="161"/>
      <c r="J1227" s="161"/>
      <c r="K1227" s="161"/>
      <c r="L1227" s="161"/>
      <c r="M1227" s="161"/>
      <c r="N1227" s="161"/>
    </row>
    <row r="1228" spans="1:14" x14ac:dyDescent="0.2">
      <c r="A1228" s="161"/>
      <c r="B1228" s="161"/>
      <c r="C1228" s="161"/>
      <c r="D1228" s="161"/>
      <c r="E1228" s="183"/>
      <c r="F1228" s="161"/>
      <c r="G1228" s="161"/>
      <c r="H1228" s="161"/>
      <c r="I1228" s="161"/>
      <c r="J1228" s="161"/>
      <c r="K1228" s="161"/>
      <c r="L1228" s="161"/>
      <c r="M1228" s="161"/>
      <c r="N1228" s="161"/>
    </row>
    <row r="1229" spans="1:14" x14ac:dyDescent="0.2">
      <c r="A1229" s="161"/>
      <c r="B1229" s="161"/>
      <c r="C1229" s="161"/>
      <c r="D1229" s="161"/>
      <c r="E1229" s="183"/>
      <c r="F1229" s="161"/>
      <c r="G1229" s="161"/>
      <c r="H1229" s="161"/>
      <c r="I1229" s="161"/>
      <c r="J1229" s="161"/>
      <c r="K1229" s="161"/>
      <c r="L1229" s="161"/>
      <c r="M1229" s="161"/>
      <c r="N1229" s="161"/>
    </row>
    <row r="1230" spans="1:14" x14ac:dyDescent="0.2">
      <c r="A1230" s="161"/>
      <c r="B1230" s="161"/>
      <c r="C1230" s="161"/>
      <c r="D1230" s="161"/>
      <c r="E1230" s="183"/>
      <c r="F1230" s="161"/>
      <c r="G1230" s="161"/>
      <c r="H1230" s="161"/>
      <c r="I1230" s="161"/>
      <c r="J1230" s="161"/>
      <c r="K1230" s="161"/>
      <c r="L1230" s="161"/>
      <c r="M1230" s="161"/>
      <c r="N1230" s="161"/>
    </row>
    <row r="1231" spans="1:14" x14ac:dyDescent="0.2">
      <c r="A1231" s="161"/>
      <c r="B1231" s="161"/>
      <c r="C1231" s="161"/>
      <c r="D1231" s="161"/>
      <c r="E1231" s="183"/>
      <c r="F1231" s="161"/>
      <c r="G1231" s="161"/>
      <c r="H1231" s="161"/>
      <c r="I1231" s="161"/>
      <c r="J1231" s="161"/>
      <c r="K1231" s="161"/>
      <c r="L1231" s="161"/>
      <c r="M1231" s="161"/>
      <c r="N1231" s="161"/>
    </row>
    <row r="1232" spans="1:14" x14ac:dyDescent="0.2">
      <c r="A1232" s="161"/>
      <c r="B1232" s="161"/>
      <c r="C1232" s="161"/>
      <c r="D1232" s="161"/>
      <c r="E1232" s="183"/>
      <c r="F1232" s="161"/>
      <c r="G1232" s="161"/>
      <c r="H1232" s="161"/>
      <c r="I1232" s="161"/>
      <c r="J1232" s="161"/>
      <c r="K1232" s="161"/>
      <c r="L1232" s="161"/>
      <c r="M1232" s="161"/>
      <c r="N1232" s="161"/>
    </row>
    <row r="1233" spans="1:14" x14ac:dyDescent="0.2">
      <c r="A1233" s="161"/>
      <c r="B1233" s="161"/>
      <c r="C1233" s="161"/>
      <c r="D1233" s="161"/>
      <c r="E1233" s="183"/>
      <c r="F1233" s="161"/>
      <c r="G1233" s="161"/>
      <c r="H1233" s="161"/>
      <c r="I1233" s="161"/>
      <c r="J1233" s="161"/>
      <c r="K1233" s="161"/>
      <c r="L1233" s="161"/>
      <c r="M1233" s="161"/>
      <c r="N1233" s="161"/>
    </row>
    <row r="1234" spans="1:14" x14ac:dyDescent="0.2">
      <c r="A1234" s="161"/>
      <c r="B1234" s="161"/>
      <c r="C1234" s="161"/>
      <c r="D1234" s="161"/>
      <c r="E1234" s="183"/>
      <c r="F1234" s="161"/>
      <c r="G1234" s="161"/>
      <c r="H1234" s="161"/>
      <c r="I1234" s="161"/>
      <c r="J1234" s="161"/>
      <c r="K1234" s="161"/>
      <c r="L1234" s="161"/>
      <c r="M1234" s="161"/>
      <c r="N1234" s="161"/>
    </row>
    <row r="1235" spans="1:14" x14ac:dyDescent="0.2">
      <c r="A1235" s="161"/>
      <c r="B1235" s="161"/>
      <c r="C1235" s="161"/>
      <c r="D1235" s="161"/>
      <c r="E1235" s="183"/>
      <c r="F1235" s="161"/>
      <c r="G1235" s="161"/>
      <c r="H1235" s="161"/>
      <c r="I1235" s="161"/>
      <c r="J1235" s="161"/>
      <c r="K1235" s="161"/>
      <c r="L1235" s="161"/>
      <c r="M1235" s="161"/>
      <c r="N1235" s="161"/>
    </row>
    <row r="1236" spans="1:14" x14ac:dyDescent="0.2">
      <c r="A1236" s="161"/>
      <c r="B1236" s="161"/>
      <c r="C1236" s="161"/>
      <c r="D1236" s="161"/>
      <c r="E1236" s="183"/>
      <c r="F1236" s="161"/>
      <c r="G1236" s="161"/>
      <c r="H1236" s="161"/>
      <c r="I1236" s="161"/>
      <c r="J1236" s="161"/>
      <c r="K1236" s="161"/>
      <c r="L1236" s="161"/>
      <c r="M1236" s="161"/>
      <c r="N1236" s="161"/>
    </row>
    <row r="1237" spans="1:14" x14ac:dyDescent="0.2">
      <c r="A1237" s="161"/>
      <c r="B1237" s="161"/>
      <c r="C1237" s="161"/>
      <c r="D1237" s="161"/>
      <c r="E1237" s="183"/>
      <c r="F1237" s="161"/>
      <c r="G1237" s="161"/>
      <c r="H1237" s="161"/>
      <c r="I1237" s="161"/>
      <c r="J1237" s="161"/>
      <c r="K1237" s="161"/>
      <c r="L1237" s="161"/>
      <c r="M1237" s="161"/>
      <c r="N1237" s="161"/>
    </row>
    <row r="1238" spans="1:14" x14ac:dyDescent="0.2">
      <c r="A1238" s="161"/>
      <c r="B1238" s="161"/>
      <c r="C1238" s="161"/>
      <c r="D1238" s="161"/>
      <c r="E1238" s="183"/>
      <c r="F1238" s="161"/>
      <c r="G1238" s="161"/>
      <c r="H1238" s="161"/>
      <c r="I1238" s="161"/>
      <c r="J1238" s="161"/>
      <c r="K1238" s="161"/>
      <c r="L1238" s="161"/>
      <c r="M1238" s="161"/>
      <c r="N1238" s="161"/>
    </row>
    <row r="1239" spans="1:14" x14ac:dyDescent="0.2">
      <c r="A1239" s="161"/>
      <c r="B1239" s="161"/>
      <c r="C1239" s="161"/>
      <c r="D1239" s="161"/>
      <c r="E1239" s="183"/>
      <c r="F1239" s="161"/>
      <c r="G1239" s="161"/>
      <c r="H1239" s="161"/>
      <c r="I1239" s="161"/>
      <c r="J1239" s="161"/>
      <c r="K1239" s="161"/>
      <c r="L1239" s="161"/>
      <c r="M1239" s="161"/>
      <c r="N1239" s="161"/>
    </row>
    <row r="1240" spans="1:14" x14ac:dyDescent="0.2">
      <c r="A1240" s="161"/>
      <c r="B1240" s="161"/>
      <c r="C1240" s="161"/>
      <c r="D1240" s="161"/>
      <c r="E1240" s="183"/>
      <c r="F1240" s="161"/>
      <c r="G1240" s="161"/>
      <c r="H1240" s="161"/>
      <c r="I1240" s="161"/>
      <c r="J1240" s="161"/>
      <c r="K1240" s="161"/>
      <c r="L1240" s="161"/>
      <c r="M1240" s="161"/>
      <c r="N1240" s="161"/>
    </row>
    <row r="1241" spans="1:14" x14ac:dyDescent="0.2">
      <c r="A1241" s="161"/>
      <c r="B1241" s="161"/>
      <c r="C1241" s="161"/>
      <c r="D1241" s="161"/>
      <c r="E1241" s="183"/>
      <c r="F1241" s="161"/>
      <c r="G1241" s="161"/>
      <c r="H1241" s="161"/>
      <c r="I1241" s="161"/>
      <c r="J1241" s="161"/>
      <c r="K1241" s="161"/>
      <c r="L1241" s="161"/>
      <c r="M1241" s="161"/>
      <c r="N1241" s="161"/>
    </row>
    <row r="1242" spans="1:14" x14ac:dyDescent="0.2">
      <c r="A1242" s="161"/>
      <c r="B1242" s="161"/>
      <c r="C1242" s="161"/>
      <c r="D1242" s="161"/>
      <c r="E1242" s="183"/>
      <c r="F1242" s="161"/>
      <c r="G1242" s="161"/>
      <c r="H1242" s="161"/>
      <c r="I1242" s="161"/>
      <c r="J1242" s="161"/>
      <c r="K1242" s="161"/>
      <c r="L1242" s="161"/>
      <c r="M1242" s="161"/>
      <c r="N1242" s="161"/>
    </row>
    <row r="1243" spans="1:14" x14ac:dyDescent="0.2">
      <c r="A1243" s="161"/>
      <c r="B1243" s="161"/>
      <c r="C1243" s="161"/>
      <c r="D1243" s="161"/>
      <c r="E1243" s="183"/>
      <c r="F1243" s="161"/>
      <c r="G1243" s="161"/>
      <c r="H1243" s="161"/>
      <c r="I1243" s="161"/>
      <c r="J1243" s="161"/>
      <c r="K1243" s="161"/>
      <c r="L1243" s="161"/>
      <c r="M1243" s="161"/>
      <c r="N1243" s="161"/>
    </row>
    <row r="1244" spans="1:14" x14ac:dyDescent="0.2">
      <c r="A1244" s="161"/>
      <c r="B1244" s="161"/>
      <c r="C1244" s="161"/>
      <c r="D1244" s="161"/>
      <c r="E1244" s="183"/>
      <c r="F1244" s="161"/>
      <c r="G1244" s="161"/>
      <c r="H1244" s="161"/>
      <c r="I1244" s="161"/>
      <c r="J1244" s="161"/>
      <c r="K1244" s="161"/>
      <c r="L1244" s="161"/>
      <c r="M1244" s="161"/>
      <c r="N1244" s="161"/>
    </row>
    <row r="1245" spans="1:14" x14ac:dyDescent="0.2">
      <c r="A1245" s="161"/>
      <c r="B1245" s="161"/>
      <c r="C1245" s="161"/>
      <c r="D1245" s="161"/>
      <c r="E1245" s="183"/>
      <c r="F1245" s="161"/>
      <c r="G1245" s="161"/>
      <c r="H1245" s="161"/>
      <c r="I1245" s="161"/>
      <c r="J1245" s="161"/>
      <c r="K1245" s="161"/>
      <c r="L1245" s="161"/>
      <c r="M1245" s="161"/>
      <c r="N1245" s="161"/>
    </row>
    <row r="1246" spans="1:14" x14ac:dyDescent="0.2">
      <c r="A1246" s="161"/>
      <c r="B1246" s="161"/>
      <c r="C1246" s="161"/>
      <c r="D1246" s="161"/>
      <c r="E1246" s="183"/>
      <c r="F1246" s="161"/>
      <c r="G1246" s="161"/>
      <c r="H1246" s="161"/>
      <c r="I1246" s="161"/>
      <c r="J1246" s="161"/>
      <c r="K1246" s="161"/>
      <c r="L1246" s="161"/>
      <c r="M1246" s="161"/>
      <c r="N1246" s="161"/>
    </row>
    <row r="1247" spans="1:14" x14ac:dyDescent="0.2">
      <c r="A1247" s="161"/>
      <c r="B1247" s="161"/>
      <c r="C1247" s="161"/>
      <c r="D1247" s="161"/>
      <c r="E1247" s="183"/>
      <c r="F1247" s="161"/>
      <c r="G1247" s="161"/>
      <c r="H1247" s="161"/>
      <c r="I1247" s="161"/>
      <c r="J1247" s="161"/>
      <c r="K1247" s="161"/>
      <c r="L1247" s="161"/>
      <c r="M1247" s="161"/>
      <c r="N1247" s="161"/>
    </row>
    <row r="1248" spans="1:14" x14ac:dyDescent="0.2">
      <c r="A1248" s="161"/>
      <c r="B1248" s="161"/>
      <c r="C1248" s="161"/>
      <c r="D1248" s="161"/>
      <c r="E1248" s="183"/>
      <c r="F1248" s="161"/>
      <c r="G1248" s="161"/>
      <c r="H1248" s="161"/>
      <c r="I1248" s="161"/>
      <c r="J1248" s="161"/>
      <c r="K1248" s="161"/>
      <c r="L1248" s="161"/>
      <c r="M1248" s="161"/>
      <c r="N1248" s="161"/>
    </row>
    <row r="1249" spans="1:14" x14ac:dyDescent="0.2">
      <c r="A1249" s="161"/>
      <c r="B1249" s="161"/>
      <c r="C1249" s="161"/>
      <c r="D1249" s="161"/>
      <c r="E1249" s="183"/>
      <c r="F1249" s="161"/>
      <c r="G1249" s="161"/>
      <c r="H1249" s="161"/>
      <c r="I1249" s="161"/>
      <c r="J1249" s="161"/>
      <c r="K1249" s="161"/>
      <c r="L1249" s="161"/>
      <c r="M1249" s="161"/>
      <c r="N1249" s="161"/>
    </row>
    <row r="1250" spans="1:14" x14ac:dyDescent="0.2">
      <c r="A1250" s="161"/>
      <c r="B1250" s="161"/>
      <c r="C1250" s="161"/>
      <c r="D1250" s="161"/>
      <c r="E1250" s="183"/>
      <c r="F1250" s="161"/>
      <c r="G1250" s="161"/>
      <c r="H1250" s="161"/>
      <c r="I1250" s="161"/>
      <c r="J1250" s="161"/>
      <c r="K1250" s="161"/>
      <c r="L1250" s="161"/>
      <c r="M1250" s="161"/>
      <c r="N1250" s="161"/>
    </row>
    <row r="1251" spans="1:14" x14ac:dyDescent="0.2">
      <c r="A1251" s="161"/>
      <c r="B1251" s="161"/>
      <c r="C1251" s="161"/>
      <c r="D1251" s="161"/>
      <c r="E1251" s="183"/>
      <c r="F1251" s="161"/>
      <c r="G1251" s="161"/>
      <c r="H1251" s="161"/>
      <c r="I1251" s="161"/>
      <c r="J1251" s="161"/>
      <c r="K1251" s="161"/>
      <c r="L1251" s="161"/>
      <c r="M1251" s="161"/>
      <c r="N1251" s="161"/>
    </row>
    <row r="1252" spans="1:14" x14ac:dyDescent="0.2">
      <c r="A1252" s="161"/>
      <c r="B1252" s="161"/>
      <c r="C1252" s="161"/>
      <c r="D1252" s="161"/>
      <c r="E1252" s="183"/>
      <c r="F1252" s="161"/>
      <c r="G1252" s="161"/>
      <c r="H1252" s="161"/>
      <c r="I1252" s="161"/>
      <c r="J1252" s="161"/>
      <c r="K1252" s="161"/>
      <c r="L1252" s="161"/>
      <c r="M1252" s="161"/>
      <c r="N1252" s="161"/>
    </row>
    <row r="1253" spans="1:14" x14ac:dyDescent="0.2">
      <c r="A1253" s="161"/>
      <c r="B1253" s="161"/>
      <c r="C1253" s="161"/>
      <c r="D1253" s="161"/>
      <c r="E1253" s="183"/>
      <c r="F1253" s="161"/>
      <c r="G1253" s="161"/>
      <c r="H1253" s="161"/>
      <c r="I1253" s="161"/>
      <c r="J1253" s="161"/>
      <c r="K1253" s="161"/>
      <c r="L1253" s="161"/>
      <c r="M1253" s="161"/>
      <c r="N1253" s="161"/>
    </row>
    <row r="1254" spans="1:14" x14ac:dyDescent="0.2">
      <c r="A1254" s="161"/>
      <c r="B1254" s="161"/>
      <c r="C1254" s="161"/>
      <c r="D1254" s="161"/>
      <c r="E1254" s="183"/>
      <c r="F1254" s="161"/>
      <c r="G1254" s="161"/>
      <c r="H1254" s="161"/>
      <c r="I1254" s="161"/>
      <c r="J1254" s="161"/>
      <c r="K1254" s="161"/>
      <c r="L1254" s="161"/>
      <c r="M1254" s="161"/>
      <c r="N1254" s="161"/>
    </row>
    <row r="1255" spans="1:14" x14ac:dyDescent="0.2">
      <c r="A1255" s="161"/>
      <c r="B1255" s="161"/>
      <c r="C1255" s="161"/>
      <c r="D1255" s="161"/>
      <c r="E1255" s="183"/>
      <c r="F1255" s="161"/>
      <c r="G1255" s="161"/>
      <c r="H1255" s="161"/>
      <c r="I1255" s="161"/>
      <c r="J1255" s="161"/>
      <c r="K1255" s="161"/>
      <c r="L1255" s="161"/>
      <c r="M1255" s="161"/>
      <c r="N1255" s="161"/>
    </row>
    <row r="1256" spans="1:14" x14ac:dyDescent="0.2">
      <c r="A1256" s="161"/>
      <c r="B1256" s="161"/>
      <c r="C1256" s="161"/>
      <c r="D1256" s="161"/>
      <c r="E1256" s="183"/>
      <c r="F1256" s="161"/>
      <c r="G1256" s="161"/>
      <c r="H1256" s="161"/>
      <c r="I1256" s="161"/>
      <c r="J1256" s="161"/>
      <c r="K1256" s="161"/>
      <c r="L1256" s="161"/>
      <c r="M1256" s="161"/>
      <c r="N1256" s="161"/>
    </row>
    <row r="1257" spans="1:14" x14ac:dyDescent="0.2">
      <c r="A1257" s="161"/>
      <c r="B1257" s="161"/>
      <c r="C1257" s="161"/>
      <c r="D1257" s="161"/>
      <c r="E1257" s="183"/>
      <c r="F1257" s="161"/>
      <c r="G1257" s="161"/>
      <c r="H1257" s="161"/>
      <c r="I1257" s="161"/>
      <c r="J1257" s="161"/>
      <c r="K1257" s="161"/>
      <c r="L1257" s="161"/>
      <c r="M1257" s="161"/>
      <c r="N1257" s="161"/>
    </row>
    <row r="1258" spans="1:14" x14ac:dyDescent="0.2">
      <c r="A1258" s="161"/>
      <c r="B1258" s="161"/>
      <c r="C1258" s="161"/>
      <c r="D1258" s="161"/>
      <c r="E1258" s="183"/>
      <c r="F1258" s="161"/>
      <c r="G1258" s="161"/>
      <c r="H1258" s="161"/>
      <c r="I1258" s="161"/>
      <c r="J1258" s="161"/>
      <c r="K1258" s="161"/>
      <c r="L1258" s="161"/>
      <c r="M1258" s="161"/>
      <c r="N1258" s="161"/>
    </row>
    <row r="1259" spans="1:14" x14ac:dyDescent="0.2">
      <c r="A1259" s="161"/>
      <c r="B1259" s="161"/>
      <c r="C1259" s="161"/>
      <c r="D1259" s="161"/>
      <c r="E1259" s="183"/>
      <c r="F1259" s="161"/>
      <c r="G1259" s="161"/>
      <c r="H1259" s="161"/>
      <c r="I1259" s="161"/>
      <c r="J1259" s="161"/>
      <c r="K1259" s="161"/>
      <c r="L1259" s="161"/>
      <c r="M1259" s="161"/>
      <c r="N1259" s="161"/>
    </row>
    <row r="1260" spans="1:14" x14ac:dyDescent="0.2">
      <c r="A1260" s="161"/>
      <c r="B1260" s="161"/>
      <c r="C1260" s="161"/>
      <c r="D1260" s="161"/>
      <c r="E1260" s="183"/>
      <c r="F1260" s="161"/>
      <c r="G1260" s="161"/>
      <c r="H1260" s="161"/>
      <c r="I1260" s="161"/>
      <c r="J1260" s="161"/>
      <c r="K1260" s="161"/>
      <c r="L1260" s="161"/>
      <c r="M1260" s="161"/>
      <c r="N1260" s="161"/>
    </row>
    <row r="1261" spans="1:14" x14ac:dyDescent="0.2">
      <c r="A1261" s="161"/>
      <c r="B1261" s="161"/>
      <c r="C1261" s="161"/>
      <c r="D1261" s="161"/>
      <c r="E1261" s="183"/>
      <c r="F1261" s="161"/>
      <c r="G1261" s="161"/>
      <c r="H1261" s="161"/>
      <c r="I1261" s="161"/>
      <c r="J1261" s="161"/>
      <c r="K1261" s="161"/>
      <c r="L1261" s="161"/>
      <c r="M1261" s="161"/>
      <c r="N1261" s="161"/>
    </row>
    <row r="1262" spans="1:14" x14ac:dyDescent="0.2">
      <c r="A1262" s="161"/>
      <c r="B1262" s="161"/>
      <c r="C1262" s="161"/>
      <c r="D1262" s="161"/>
      <c r="E1262" s="183"/>
      <c r="F1262" s="161"/>
      <c r="G1262" s="161"/>
      <c r="H1262" s="161"/>
      <c r="I1262" s="161"/>
      <c r="J1262" s="161"/>
      <c r="K1262" s="161"/>
      <c r="L1262" s="161"/>
      <c r="M1262" s="161"/>
      <c r="N1262" s="161"/>
    </row>
    <row r="1263" spans="1:14" x14ac:dyDescent="0.2">
      <c r="A1263" s="161"/>
      <c r="B1263" s="161"/>
      <c r="C1263" s="161"/>
      <c r="D1263" s="161"/>
      <c r="E1263" s="183"/>
      <c r="F1263" s="161"/>
      <c r="G1263" s="161"/>
      <c r="H1263" s="161"/>
      <c r="I1263" s="161"/>
      <c r="J1263" s="161"/>
      <c r="K1263" s="161"/>
      <c r="L1263" s="161"/>
      <c r="M1263" s="161"/>
      <c r="N1263" s="161"/>
    </row>
    <row r="1264" spans="1:14" x14ac:dyDescent="0.2">
      <c r="A1264" s="161"/>
      <c r="B1264" s="161"/>
      <c r="C1264" s="161"/>
      <c r="D1264" s="161"/>
      <c r="E1264" s="183"/>
      <c r="F1264" s="161"/>
      <c r="G1264" s="161"/>
      <c r="H1264" s="161"/>
      <c r="I1264" s="161"/>
      <c r="J1264" s="161"/>
      <c r="K1264" s="161"/>
      <c r="L1264" s="161"/>
      <c r="M1264" s="161"/>
      <c r="N1264" s="161"/>
    </row>
    <row r="1265" spans="1:14" x14ac:dyDescent="0.2">
      <c r="A1265" s="161"/>
      <c r="B1265" s="161"/>
      <c r="C1265" s="161"/>
      <c r="D1265" s="161"/>
      <c r="E1265" s="183"/>
      <c r="F1265" s="161"/>
      <c r="G1265" s="161"/>
      <c r="H1265" s="161"/>
      <c r="I1265" s="161"/>
      <c r="J1265" s="161"/>
      <c r="K1265" s="161"/>
      <c r="L1265" s="161"/>
      <c r="M1265" s="161"/>
      <c r="N1265" s="161"/>
    </row>
    <row r="1266" spans="1:14" x14ac:dyDescent="0.2">
      <c r="A1266" s="161"/>
      <c r="B1266" s="161"/>
      <c r="C1266" s="161"/>
      <c r="D1266" s="161"/>
      <c r="E1266" s="183"/>
      <c r="F1266" s="161"/>
      <c r="G1266" s="161"/>
      <c r="H1266" s="161"/>
      <c r="I1266" s="161"/>
      <c r="J1266" s="161"/>
      <c r="K1266" s="161"/>
      <c r="L1266" s="161"/>
      <c r="M1266" s="161"/>
      <c r="N1266" s="161"/>
    </row>
    <row r="1267" spans="1:14" x14ac:dyDescent="0.2">
      <c r="A1267" s="161"/>
      <c r="B1267" s="161"/>
      <c r="C1267" s="161"/>
      <c r="D1267" s="161"/>
      <c r="E1267" s="183"/>
      <c r="F1267" s="161"/>
      <c r="G1267" s="161"/>
      <c r="H1267" s="161"/>
      <c r="I1267" s="161"/>
      <c r="J1267" s="161"/>
      <c r="K1267" s="161"/>
      <c r="L1267" s="161"/>
      <c r="M1267" s="161"/>
      <c r="N1267" s="161"/>
    </row>
    <row r="1268" spans="1:14" x14ac:dyDescent="0.2">
      <c r="A1268" s="161"/>
      <c r="B1268" s="161"/>
      <c r="C1268" s="161"/>
      <c r="D1268" s="161"/>
      <c r="E1268" s="183"/>
      <c r="F1268" s="161"/>
      <c r="G1268" s="161"/>
      <c r="H1268" s="161"/>
      <c r="I1268" s="161"/>
      <c r="J1268" s="161"/>
      <c r="K1268" s="161"/>
      <c r="L1268" s="161"/>
      <c r="M1268" s="161"/>
      <c r="N1268" s="161"/>
    </row>
    <row r="1269" spans="1:14" x14ac:dyDescent="0.2">
      <c r="A1269" s="161"/>
      <c r="B1269" s="161"/>
      <c r="C1269" s="161"/>
      <c r="D1269" s="161"/>
      <c r="E1269" s="183"/>
      <c r="F1269" s="161"/>
      <c r="G1269" s="161"/>
      <c r="H1269" s="161"/>
      <c r="I1269" s="161"/>
      <c r="J1269" s="161"/>
      <c r="K1269" s="161"/>
      <c r="L1269" s="161"/>
      <c r="M1269" s="161"/>
      <c r="N1269" s="161"/>
    </row>
    <row r="1270" spans="1:14" x14ac:dyDescent="0.2">
      <c r="A1270" s="161"/>
      <c r="B1270" s="161"/>
      <c r="C1270" s="161"/>
      <c r="D1270" s="161"/>
      <c r="E1270" s="183"/>
      <c r="F1270" s="161"/>
      <c r="G1270" s="161"/>
      <c r="H1270" s="161"/>
      <c r="I1270" s="161"/>
      <c r="J1270" s="161"/>
      <c r="K1270" s="161"/>
      <c r="L1270" s="161"/>
      <c r="M1270" s="161"/>
      <c r="N1270" s="161"/>
    </row>
    <row r="1271" spans="1:14" x14ac:dyDescent="0.2">
      <c r="A1271" s="161"/>
      <c r="B1271" s="161"/>
      <c r="C1271" s="161"/>
      <c r="D1271" s="161"/>
      <c r="E1271" s="183"/>
      <c r="F1271" s="161"/>
      <c r="G1271" s="161"/>
      <c r="H1271" s="161"/>
      <c r="I1271" s="161"/>
      <c r="J1271" s="161"/>
      <c r="K1271" s="161"/>
      <c r="L1271" s="161"/>
      <c r="M1271" s="161"/>
      <c r="N1271" s="161"/>
    </row>
    <row r="1272" spans="1:14" x14ac:dyDescent="0.2">
      <c r="A1272" s="161"/>
      <c r="B1272" s="161"/>
      <c r="C1272" s="161"/>
      <c r="D1272" s="161"/>
      <c r="E1272" s="183"/>
      <c r="F1272" s="161"/>
      <c r="G1272" s="161"/>
      <c r="H1272" s="161"/>
      <c r="I1272" s="161"/>
      <c r="J1272" s="161"/>
      <c r="K1272" s="161"/>
      <c r="L1272" s="161"/>
      <c r="M1272" s="161"/>
      <c r="N1272" s="161"/>
    </row>
    <row r="1273" spans="1:14" x14ac:dyDescent="0.2">
      <c r="A1273" s="161"/>
      <c r="B1273" s="161"/>
      <c r="C1273" s="161"/>
      <c r="D1273" s="161"/>
      <c r="E1273" s="183"/>
      <c r="F1273" s="161"/>
      <c r="G1273" s="161"/>
      <c r="H1273" s="161"/>
      <c r="I1273" s="161"/>
      <c r="J1273" s="161"/>
      <c r="K1273" s="161"/>
      <c r="L1273" s="161"/>
      <c r="M1273" s="161"/>
      <c r="N1273" s="161"/>
    </row>
    <row r="1274" spans="1:14" x14ac:dyDescent="0.2">
      <c r="A1274" s="161"/>
      <c r="B1274" s="161"/>
      <c r="C1274" s="161"/>
      <c r="D1274" s="161"/>
      <c r="E1274" s="183"/>
      <c r="F1274" s="161"/>
      <c r="G1274" s="161"/>
      <c r="H1274" s="161"/>
      <c r="I1274" s="161"/>
      <c r="J1274" s="161"/>
      <c r="K1274" s="161"/>
      <c r="L1274" s="161"/>
      <c r="M1274" s="161"/>
      <c r="N1274" s="161"/>
    </row>
    <row r="1275" spans="1:14" x14ac:dyDescent="0.2">
      <c r="A1275" s="161"/>
      <c r="B1275" s="161"/>
      <c r="C1275" s="161"/>
      <c r="D1275" s="161"/>
      <c r="E1275" s="183"/>
      <c r="F1275" s="161"/>
      <c r="G1275" s="161"/>
      <c r="H1275" s="161"/>
      <c r="I1275" s="161"/>
      <c r="J1275" s="161"/>
      <c r="K1275" s="161"/>
      <c r="L1275" s="161"/>
      <c r="M1275" s="161"/>
      <c r="N1275" s="161"/>
    </row>
    <row r="1276" spans="1:14" x14ac:dyDescent="0.2">
      <c r="A1276" s="161"/>
      <c r="B1276" s="161"/>
      <c r="C1276" s="161"/>
      <c r="D1276" s="161"/>
      <c r="E1276" s="183"/>
      <c r="F1276" s="161"/>
      <c r="G1276" s="161"/>
      <c r="H1276" s="161"/>
      <c r="I1276" s="161"/>
      <c r="J1276" s="161"/>
      <c r="K1276" s="161"/>
      <c r="L1276" s="161"/>
      <c r="M1276" s="161"/>
      <c r="N1276" s="161"/>
    </row>
    <row r="1277" spans="1:14" x14ac:dyDescent="0.2">
      <c r="A1277" s="161"/>
      <c r="B1277" s="161"/>
      <c r="C1277" s="161"/>
      <c r="D1277" s="161"/>
      <c r="E1277" s="183"/>
      <c r="F1277" s="161"/>
      <c r="G1277" s="161"/>
      <c r="H1277" s="161"/>
      <c r="I1277" s="161"/>
      <c r="J1277" s="161"/>
      <c r="K1277" s="161"/>
      <c r="L1277" s="161"/>
      <c r="M1277" s="161"/>
      <c r="N1277" s="161"/>
    </row>
    <row r="1278" spans="1:14" x14ac:dyDescent="0.2">
      <c r="A1278" s="161"/>
      <c r="B1278" s="161"/>
      <c r="C1278" s="161"/>
      <c r="D1278" s="161"/>
      <c r="E1278" s="183"/>
      <c r="F1278" s="161"/>
      <c r="G1278" s="161"/>
      <c r="H1278" s="161"/>
      <c r="I1278" s="161"/>
      <c r="J1278" s="161"/>
      <c r="K1278" s="161"/>
      <c r="L1278" s="161"/>
      <c r="M1278" s="161"/>
      <c r="N1278" s="161"/>
    </row>
    <row r="1279" spans="1:14" x14ac:dyDescent="0.2">
      <c r="A1279" s="161"/>
      <c r="B1279" s="161"/>
      <c r="C1279" s="161"/>
      <c r="D1279" s="161"/>
      <c r="E1279" s="183"/>
      <c r="F1279" s="161"/>
      <c r="G1279" s="161"/>
      <c r="H1279" s="161"/>
      <c r="I1279" s="161"/>
      <c r="J1279" s="161"/>
      <c r="K1279" s="161"/>
      <c r="L1279" s="161"/>
      <c r="M1279" s="161"/>
      <c r="N1279" s="161"/>
    </row>
    <row r="1280" spans="1:14" x14ac:dyDescent="0.2">
      <c r="A1280" s="161"/>
      <c r="B1280" s="161"/>
      <c r="C1280" s="161"/>
      <c r="D1280" s="161"/>
      <c r="E1280" s="183"/>
      <c r="F1280" s="161"/>
      <c r="G1280" s="161"/>
      <c r="H1280" s="161"/>
      <c r="I1280" s="161"/>
      <c r="J1280" s="161"/>
      <c r="K1280" s="161"/>
      <c r="L1280" s="161"/>
      <c r="M1280" s="161"/>
      <c r="N1280" s="161"/>
    </row>
    <row r="1281" spans="1:14" x14ac:dyDescent="0.2">
      <c r="A1281" s="161"/>
      <c r="B1281" s="161"/>
      <c r="C1281" s="161"/>
      <c r="D1281" s="161"/>
      <c r="E1281" s="183"/>
      <c r="F1281" s="161"/>
      <c r="G1281" s="161"/>
      <c r="H1281" s="161"/>
      <c r="I1281" s="161"/>
      <c r="J1281" s="161"/>
      <c r="K1281" s="161"/>
      <c r="L1281" s="161"/>
      <c r="M1281" s="161"/>
      <c r="N1281" s="161"/>
    </row>
    <row r="1282" spans="1:14" x14ac:dyDescent="0.2">
      <c r="A1282" s="161"/>
      <c r="B1282" s="161"/>
      <c r="C1282" s="161"/>
      <c r="D1282" s="161"/>
      <c r="E1282" s="183"/>
      <c r="F1282" s="161"/>
      <c r="G1282" s="161"/>
      <c r="H1282" s="161"/>
      <c r="I1282" s="161"/>
      <c r="J1282" s="161"/>
      <c r="K1282" s="161"/>
      <c r="L1282" s="161"/>
      <c r="M1282" s="161"/>
      <c r="N1282" s="161"/>
    </row>
    <row r="1283" spans="1:14" x14ac:dyDescent="0.2">
      <c r="A1283" s="161"/>
      <c r="B1283" s="161"/>
      <c r="C1283" s="161"/>
      <c r="D1283" s="161"/>
      <c r="E1283" s="183"/>
      <c r="F1283" s="161"/>
      <c r="G1283" s="161"/>
      <c r="H1283" s="161"/>
      <c r="I1283" s="161"/>
      <c r="J1283" s="161"/>
      <c r="K1283" s="161"/>
      <c r="L1283" s="161"/>
      <c r="M1283" s="161"/>
      <c r="N1283" s="161"/>
    </row>
    <row r="1284" spans="1:14" x14ac:dyDescent="0.2">
      <c r="A1284" s="161"/>
      <c r="B1284" s="161"/>
      <c r="C1284" s="161"/>
      <c r="D1284" s="161"/>
      <c r="E1284" s="183"/>
      <c r="F1284" s="161"/>
      <c r="G1284" s="161"/>
      <c r="H1284" s="161"/>
      <c r="I1284" s="161"/>
      <c r="J1284" s="161"/>
      <c r="K1284" s="161"/>
      <c r="L1284" s="161"/>
      <c r="M1284" s="161"/>
      <c r="N1284" s="161"/>
    </row>
    <row r="1285" spans="1:14" x14ac:dyDescent="0.2">
      <c r="A1285" s="161"/>
      <c r="B1285" s="161"/>
      <c r="C1285" s="161"/>
      <c r="D1285" s="161"/>
      <c r="E1285" s="183"/>
      <c r="F1285" s="161"/>
      <c r="G1285" s="161"/>
      <c r="H1285" s="161"/>
      <c r="I1285" s="161"/>
      <c r="J1285" s="161"/>
      <c r="K1285" s="161"/>
      <c r="L1285" s="161"/>
      <c r="M1285" s="161"/>
      <c r="N1285" s="161"/>
    </row>
    <row r="1286" spans="1:14" x14ac:dyDescent="0.2">
      <c r="A1286" s="161"/>
      <c r="B1286" s="161"/>
      <c r="C1286" s="161"/>
      <c r="D1286" s="161"/>
      <c r="E1286" s="183"/>
      <c r="F1286" s="161"/>
      <c r="G1286" s="161"/>
      <c r="H1286" s="161"/>
      <c r="I1286" s="161"/>
      <c r="J1286" s="161"/>
      <c r="K1286" s="161"/>
      <c r="L1286" s="161"/>
      <c r="M1286" s="161"/>
      <c r="N1286" s="161"/>
    </row>
    <row r="1287" spans="1:14" x14ac:dyDescent="0.2">
      <c r="A1287" s="161"/>
      <c r="B1287" s="161"/>
      <c r="C1287" s="161"/>
      <c r="D1287" s="161"/>
      <c r="E1287" s="183"/>
      <c r="F1287" s="161"/>
      <c r="G1287" s="161"/>
      <c r="H1287" s="161"/>
      <c r="I1287" s="161"/>
      <c r="J1287" s="161"/>
      <c r="K1287" s="161"/>
      <c r="L1287" s="161"/>
      <c r="M1287" s="161"/>
      <c r="N1287" s="161"/>
    </row>
    <row r="1288" spans="1:14" x14ac:dyDescent="0.2">
      <c r="A1288" s="161"/>
      <c r="B1288" s="161"/>
      <c r="C1288" s="161"/>
      <c r="D1288" s="161"/>
      <c r="E1288" s="183"/>
      <c r="F1288" s="161"/>
      <c r="G1288" s="161"/>
      <c r="H1288" s="161"/>
      <c r="I1288" s="161"/>
      <c r="J1288" s="161"/>
      <c r="K1288" s="161"/>
      <c r="L1288" s="161"/>
      <c r="M1288" s="161"/>
      <c r="N1288" s="161"/>
    </row>
    <row r="1289" spans="1:14" x14ac:dyDescent="0.2">
      <c r="A1289" s="161"/>
      <c r="B1289" s="161"/>
      <c r="C1289" s="161"/>
      <c r="D1289" s="161"/>
      <c r="E1289" s="183"/>
      <c r="F1289" s="161"/>
      <c r="G1289" s="161"/>
      <c r="H1289" s="161"/>
      <c r="I1289" s="161"/>
      <c r="J1289" s="161"/>
      <c r="K1289" s="161"/>
      <c r="L1289" s="161"/>
      <c r="M1289" s="161"/>
      <c r="N1289" s="161"/>
    </row>
    <row r="1290" spans="1:14" x14ac:dyDescent="0.2">
      <c r="A1290" s="161"/>
      <c r="B1290" s="161"/>
      <c r="C1290" s="161"/>
      <c r="D1290" s="161"/>
      <c r="E1290" s="183"/>
      <c r="F1290" s="161"/>
      <c r="G1290" s="161"/>
      <c r="H1290" s="161"/>
      <c r="I1290" s="161"/>
      <c r="J1290" s="161"/>
      <c r="K1290" s="161"/>
      <c r="L1290" s="161"/>
      <c r="M1290" s="161"/>
      <c r="N1290" s="161"/>
    </row>
    <row r="1291" spans="1:14" x14ac:dyDescent="0.2">
      <c r="A1291" s="161"/>
      <c r="B1291" s="161"/>
      <c r="C1291" s="161"/>
      <c r="D1291" s="161"/>
      <c r="E1291" s="183"/>
      <c r="F1291" s="161"/>
      <c r="G1291" s="161"/>
      <c r="H1291" s="161"/>
      <c r="I1291" s="161"/>
      <c r="J1291" s="161"/>
      <c r="K1291" s="161"/>
      <c r="L1291" s="161"/>
      <c r="M1291" s="161"/>
      <c r="N1291" s="161"/>
    </row>
    <row r="1292" spans="1:14" x14ac:dyDescent="0.2">
      <c r="A1292" s="161"/>
      <c r="B1292" s="161"/>
      <c r="C1292" s="161"/>
      <c r="D1292" s="161"/>
      <c r="E1292" s="183"/>
      <c r="F1292" s="161"/>
      <c r="G1292" s="161"/>
      <c r="H1292" s="161"/>
      <c r="I1292" s="161"/>
      <c r="J1292" s="161"/>
      <c r="K1292" s="161"/>
      <c r="L1292" s="161"/>
      <c r="M1292" s="161"/>
      <c r="N1292" s="161"/>
    </row>
    <row r="1293" spans="1:14" x14ac:dyDescent="0.2">
      <c r="A1293" s="161"/>
      <c r="B1293" s="161"/>
      <c r="C1293" s="161"/>
      <c r="D1293" s="161"/>
      <c r="E1293" s="183"/>
      <c r="F1293" s="161"/>
      <c r="G1293" s="161"/>
      <c r="H1293" s="161"/>
      <c r="I1293" s="161"/>
      <c r="J1293" s="161"/>
      <c r="K1293" s="161"/>
      <c r="L1293" s="161"/>
      <c r="M1293" s="161"/>
      <c r="N1293" s="161"/>
    </row>
    <row r="1294" spans="1:14" x14ac:dyDescent="0.2">
      <c r="A1294" s="161"/>
      <c r="B1294" s="161"/>
      <c r="C1294" s="161"/>
      <c r="D1294" s="161"/>
      <c r="E1294" s="183"/>
      <c r="F1294" s="161"/>
      <c r="G1294" s="161"/>
      <c r="H1294" s="161"/>
      <c r="I1294" s="161"/>
      <c r="J1294" s="161"/>
      <c r="K1294" s="161"/>
      <c r="L1294" s="161"/>
      <c r="M1294" s="161"/>
      <c r="N1294" s="161"/>
    </row>
    <row r="1295" spans="1:14" x14ac:dyDescent="0.2">
      <c r="A1295" s="161"/>
      <c r="B1295" s="161"/>
      <c r="C1295" s="161"/>
      <c r="D1295" s="161"/>
      <c r="E1295" s="183"/>
      <c r="F1295" s="161"/>
      <c r="G1295" s="161"/>
      <c r="H1295" s="161"/>
      <c r="I1295" s="161"/>
      <c r="J1295" s="161"/>
      <c r="K1295" s="161"/>
      <c r="L1295" s="161"/>
      <c r="M1295" s="161"/>
      <c r="N1295" s="161"/>
    </row>
    <row r="1296" spans="1:14" x14ac:dyDescent="0.2">
      <c r="A1296" s="161"/>
      <c r="B1296" s="161"/>
      <c r="C1296" s="161"/>
      <c r="D1296" s="161"/>
      <c r="E1296" s="183"/>
      <c r="F1296" s="161"/>
      <c r="G1296" s="161"/>
      <c r="H1296" s="161"/>
      <c r="I1296" s="161"/>
      <c r="J1296" s="161"/>
      <c r="K1296" s="161"/>
      <c r="L1296" s="161"/>
      <c r="M1296" s="161"/>
      <c r="N1296" s="161"/>
    </row>
    <row r="1297" spans="1:14" x14ac:dyDescent="0.2">
      <c r="A1297" s="161"/>
      <c r="B1297" s="161"/>
      <c r="C1297" s="161"/>
      <c r="D1297" s="161"/>
      <c r="E1297" s="183"/>
      <c r="F1297" s="161"/>
      <c r="G1297" s="161"/>
      <c r="H1297" s="161"/>
      <c r="I1297" s="161"/>
      <c r="J1297" s="161"/>
      <c r="K1297" s="161"/>
      <c r="L1297" s="161"/>
      <c r="M1297" s="161"/>
      <c r="N1297" s="161"/>
    </row>
    <row r="1298" spans="1:14" x14ac:dyDescent="0.2">
      <c r="A1298" s="161"/>
      <c r="B1298" s="161"/>
      <c r="C1298" s="161"/>
      <c r="D1298" s="161"/>
      <c r="E1298" s="183"/>
      <c r="F1298" s="161"/>
      <c r="G1298" s="161"/>
      <c r="H1298" s="161"/>
      <c r="I1298" s="161"/>
      <c r="J1298" s="161"/>
      <c r="K1298" s="161"/>
      <c r="L1298" s="161"/>
      <c r="M1298" s="161"/>
      <c r="N1298" s="161"/>
    </row>
    <row r="1299" spans="1:14" x14ac:dyDescent="0.2">
      <c r="A1299" s="161"/>
      <c r="B1299" s="161"/>
      <c r="C1299" s="161"/>
      <c r="D1299" s="161"/>
      <c r="E1299" s="183"/>
      <c r="F1299" s="161"/>
      <c r="G1299" s="161"/>
      <c r="H1299" s="161"/>
      <c r="I1299" s="161"/>
      <c r="J1299" s="161"/>
      <c r="K1299" s="161"/>
      <c r="L1299" s="161"/>
      <c r="M1299" s="161"/>
      <c r="N1299" s="161"/>
    </row>
    <row r="1300" spans="1:14" x14ac:dyDescent="0.2">
      <c r="A1300" s="161"/>
      <c r="B1300" s="161"/>
      <c r="C1300" s="161"/>
      <c r="D1300" s="161"/>
      <c r="E1300" s="183"/>
      <c r="F1300" s="161"/>
      <c r="G1300" s="161"/>
      <c r="H1300" s="161"/>
      <c r="I1300" s="161"/>
      <c r="J1300" s="161"/>
      <c r="K1300" s="161"/>
      <c r="L1300" s="161"/>
      <c r="M1300" s="161"/>
      <c r="N1300" s="161"/>
    </row>
    <row r="1301" spans="1:14" x14ac:dyDescent="0.2">
      <c r="A1301" s="161"/>
      <c r="B1301" s="161"/>
      <c r="C1301" s="161"/>
      <c r="D1301" s="161"/>
      <c r="E1301" s="183"/>
      <c r="F1301" s="161"/>
      <c r="G1301" s="161"/>
      <c r="H1301" s="161"/>
      <c r="I1301" s="161"/>
      <c r="J1301" s="161"/>
      <c r="K1301" s="161"/>
      <c r="L1301" s="161"/>
      <c r="M1301" s="161"/>
      <c r="N1301" s="161"/>
    </row>
    <row r="1302" spans="1:14" x14ac:dyDescent="0.2">
      <c r="A1302" s="161"/>
      <c r="B1302" s="161"/>
      <c r="C1302" s="161"/>
      <c r="D1302" s="161"/>
      <c r="E1302" s="183"/>
      <c r="F1302" s="161"/>
      <c r="G1302" s="161"/>
      <c r="H1302" s="161"/>
      <c r="I1302" s="161"/>
      <c r="J1302" s="161"/>
      <c r="K1302" s="161"/>
      <c r="L1302" s="161"/>
      <c r="M1302" s="161"/>
      <c r="N1302" s="161"/>
    </row>
    <row r="1303" spans="1:14" x14ac:dyDescent="0.2">
      <c r="A1303" s="161"/>
      <c r="B1303" s="161"/>
      <c r="C1303" s="161"/>
      <c r="D1303" s="161"/>
      <c r="E1303" s="183"/>
      <c r="F1303" s="161"/>
      <c r="G1303" s="161"/>
      <c r="H1303" s="161"/>
      <c r="I1303" s="161"/>
      <c r="J1303" s="161"/>
      <c r="K1303" s="161"/>
      <c r="L1303" s="161"/>
      <c r="M1303" s="161"/>
      <c r="N1303" s="161"/>
    </row>
    <row r="1304" spans="1:14" x14ac:dyDescent="0.2">
      <c r="A1304" s="161"/>
      <c r="B1304" s="161"/>
      <c r="C1304" s="161"/>
      <c r="D1304" s="161"/>
      <c r="E1304" s="183"/>
      <c r="F1304" s="161"/>
      <c r="G1304" s="161"/>
      <c r="H1304" s="161"/>
      <c r="I1304" s="161"/>
      <c r="J1304" s="161"/>
      <c r="K1304" s="161"/>
      <c r="L1304" s="161"/>
      <c r="M1304" s="161"/>
      <c r="N1304" s="161"/>
    </row>
    <row r="1305" spans="1:14" x14ac:dyDescent="0.2">
      <c r="A1305" s="161"/>
      <c r="B1305" s="161"/>
      <c r="C1305" s="161"/>
      <c r="D1305" s="161"/>
      <c r="E1305" s="183"/>
      <c r="F1305" s="161"/>
      <c r="G1305" s="161"/>
      <c r="H1305" s="161"/>
      <c r="I1305" s="161"/>
      <c r="J1305" s="161"/>
      <c r="K1305" s="161"/>
      <c r="L1305" s="161"/>
      <c r="M1305" s="161"/>
      <c r="N1305" s="161"/>
    </row>
    <row r="1306" spans="1:14" x14ac:dyDescent="0.2">
      <c r="A1306" s="161"/>
      <c r="B1306" s="161"/>
      <c r="C1306" s="161"/>
      <c r="D1306" s="161"/>
      <c r="E1306" s="183"/>
      <c r="F1306" s="161"/>
      <c r="G1306" s="161"/>
      <c r="H1306" s="161"/>
      <c r="I1306" s="161"/>
      <c r="J1306" s="161"/>
      <c r="K1306" s="161"/>
      <c r="L1306" s="161"/>
      <c r="M1306" s="161"/>
      <c r="N1306" s="161"/>
    </row>
    <row r="1307" spans="1:14" x14ac:dyDescent="0.2">
      <c r="A1307" s="161"/>
      <c r="B1307" s="161"/>
      <c r="C1307" s="161"/>
      <c r="D1307" s="161"/>
      <c r="E1307" s="183"/>
      <c r="F1307" s="161"/>
      <c r="G1307" s="161"/>
      <c r="H1307" s="161"/>
      <c r="I1307" s="161"/>
      <c r="J1307" s="161"/>
      <c r="K1307" s="161"/>
      <c r="L1307" s="161"/>
      <c r="M1307" s="161"/>
      <c r="N1307" s="161"/>
    </row>
    <row r="1308" spans="1:14" x14ac:dyDescent="0.2">
      <c r="A1308" s="161"/>
      <c r="B1308" s="161"/>
      <c r="C1308" s="161"/>
      <c r="D1308" s="161"/>
      <c r="E1308" s="183"/>
      <c r="F1308" s="161"/>
      <c r="G1308" s="161"/>
      <c r="H1308" s="161"/>
      <c r="I1308" s="161"/>
      <c r="J1308" s="161"/>
      <c r="K1308" s="161"/>
      <c r="L1308" s="161"/>
      <c r="M1308" s="161"/>
      <c r="N1308" s="161"/>
    </row>
    <row r="1309" spans="1:14" x14ac:dyDescent="0.2">
      <c r="A1309" s="161"/>
      <c r="B1309" s="161"/>
      <c r="C1309" s="161"/>
      <c r="D1309" s="161"/>
      <c r="E1309" s="183"/>
      <c r="F1309" s="161"/>
      <c r="G1309" s="161"/>
      <c r="H1309" s="161"/>
      <c r="I1309" s="161"/>
      <c r="J1309" s="161"/>
      <c r="K1309" s="161"/>
      <c r="L1309" s="161"/>
      <c r="M1309" s="161"/>
      <c r="N1309" s="161"/>
    </row>
    <row r="1310" spans="1:14" x14ac:dyDescent="0.2">
      <c r="A1310" s="161"/>
      <c r="B1310" s="161"/>
      <c r="C1310" s="161"/>
      <c r="D1310" s="161"/>
      <c r="E1310" s="183"/>
      <c r="F1310" s="161"/>
      <c r="G1310" s="161"/>
      <c r="H1310" s="161"/>
      <c r="I1310" s="161"/>
      <c r="J1310" s="161"/>
      <c r="K1310" s="161"/>
      <c r="L1310" s="161"/>
      <c r="M1310" s="161"/>
      <c r="N1310" s="161"/>
    </row>
    <row r="1311" spans="1:14" x14ac:dyDescent="0.2">
      <c r="A1311" s="161"/>
      <c r="B1311" s="161"/>
      <c r="C1311" s="161"/>
      <c r="D1311" s="161"/>
      <c r="E1311" s="183"/>
      <c r="F1311" s="161"/>
      <c r="G1311" s="161"/>
      <c r="H1311" s="161"/>
      <c r="I1311" s="161"/>
      <c r="J1311" s="161"/>
      <c r="K1311" s="161"/>
      <c r="L1311" s="161"/>
      <c r="M1311" s="161"/>
      <c r="N1311" s="161"/>
    </row>
    <row r="1312" spans="1:14" x14ac:dyDescent="0.2">
      <c r="A1312" s="161"/>
      <c r="B1312" s="161"/>
      <c r="C1312" s="161"/>
      <c r="D1312" s="161"/>
      <c r="E1312" s="183"/>
      <c r="F1312" s="161"/>
      <c r="G1312" s="161"/>
      <c r="H1312" s="161"/>
      <c r="I1312" s="161"/>
      <c r="J1312" s="161"/>
      <c r="K1312" s="161"/>
      <c r="L1312" s="161"/>
      <c r="M1312" s="161"/>
      <c r="N1312" s="161"/>
    </row>
    <row r="1313" spans="1:14" x14ac:dyDescent="0.2">
      <c r="A1313" s="161"/>
      <c r="B1313" s="161"/>
      <c r="C1313" s="161"/>
      <c r="D1313" s="161"/>
      <c r="E1313" s="183"/>
      <c r="F1313" s="161"/>
      <c r="G1313" s="161"/>
      <c r="H1313" s="161"/>
      <c r="I1313" s="161"/>
      <c r="J1313" s="161"/>
      <c r="K1313" s="161"/>
      <c r="L1313" s="161"/>
      <c r="M1313" s="161"/>
      <c r="N1313" s="161"/>
    </row>
    <row r="1314" spans="1:14" x14ac:dyDescent="0.2">
      <c r="A1314" s="161"/>
      <c r="B1314" s="161"/>
      <c r="C1314" s="161"/>
      <c r="D1314" s="161"/>
      <c r="E1314" s="183"/>
      <c r="F1314" s="161"/>
      <c r="G1314" s="161"/>
      <c r="H1314" s="161"/>
      <c r="I1314" s="161"/>
      <c r="J1314" s="161"/>
      <c r="K1314" s="161"/>
      <c r="L1314" s="161"/>
      <c r="M1314" s="161"/>
      <c r="N1314" s="161"/>
    </row>
    <row r="1315" spans="1:14" x14ac:dyDescent="0.2">
      <c r="A1315" s="161"/>
      <c r="B1315" s="161"/>
      <c r="C1315" s="161"/>
      <c r="D1315" s="161"/>
      <c r="E1315" s="183"/>
      <c r="F1315" s="161"/>
      <c r="G1315" s="161"/>
      <c r="H1315" s="161"/>
      <c r="I1315" s="161"/>
      <c r="J1315" s="161"/>
      <c r="K1315" s="161"/>
      <c r="L1315" s="161"/>
      <c r="M1315" s="161"/>
      <c r="N1315" s="161"/>
    </row>
    <row r="1316" spans="1:14" x14ac:dyDescent="0.2">
      <c r="A1316" s="161"/>
      <c r="B1316" s="161"/>
      <c r="C1316" s="161"/>
      <c r="D1316" s="161"/>
      <c r="E1316" s="183"/>
      <c r="F1316" s="161"/>
      <c r="G1316" s="161"/>
      <c r="H1316" s="161"/>
      <c r="I1316" s="161"/>
      <c r="J1316" s="161"/>
      <c r="K1316" s="161"/>
      <c r="L1316" s="161"/>
      <c r="M1316" s="161"/>
      <c r="N1316" s="161"/>
    </row>
    <row r="1317" spans="1:14" x14ac:dyDescent="0.2">
      <c r="A1317" s="161"/>
      <c r="B1317" s="161"/>
      <c r="C1317" s="161"/>
      <c r="D1317" s="161"/>
      <c r="E1317" s="183"/>
      <c r="F1317" s="161"/>
      <c r="G1317" s="161"/>
      <c r="H1317" s="161"/>
      <c r="I1317" s="161"/>
      <c r="J1317" s="161"/>
      <c r="K1317" s="161"/>
      <c r="L1317" s="161"/>
      <c r="M1317" s="161"/>
      <c r="N1317" s="161"/>
    </row>
    <row r="1318" spans="1:14" x14ac:dyDescent="0.2">
      <c r="A1318" s="161"/>
      <c r="B1318" s="161"/>
      <c r="C1318" s="161"/>
      <c r="D1318" s="161"/>
      <c r="E1318" s="183"/>
      <c r="F1318" s="161"/>
      <c r="G1318" s="161"/>
      <c r="H1318" s="161"/>
      <c r="I1318" s="161"/>
      <c r="J1318" s="161"/>
      <c r="K1318" s="161"/>
      <c r="L1318" s="161"/>
      <c r="M1318" s="161"/>
      <c r="N1318" s="161"/>
    </row>
    <row r="1319" spans="1:14" x14ac:dyDescent="0.2">
      <c r="A1319" s="161"/>
      <c r="B1319" s="161"/>
      <c r="C1319" s="161"/>
      <c r="D1319" s="161"/>
      <c r="E1319" s="183"/>
      <c r="F1319" s="161"/>
      <c r="G1319" s="161"/>
      <c r="H1319" s="161"/>
      <c r="I1319" s="161"/>
      <c r="J1319" s="161"/>
      <c r="K1319" s="161"/>
      <c r="L1319" s="161"/>
      <c r="M1319" s="161"/>
      <c r="N1319" s="161"/>
    </row>
    <row r="1320" spans="1:14" x14ac:dyDescent="0.2">
      <c r="A1320" s="161"/>
      <c r="B1320" s="161"/>
      <c r="C1320" s="161"/>
      <c r="D1320" s="161"/>
      <c r="E1320" s="183"/>
      <c r="F1320" s="161"/>
      <c r="G1320" s="161"/>
      <c r="H1320" s="161"/>
      <c r="I1320" s="161"/>
      <c r="J1320" s="161"/>
      <c r="K1320" s="161"/>
      <c r="L1320" s="161"/>
      <c r="M1320" s="161"/>
      <c r="N1320" s="161"/>
    </row>
    <row r="1321" spans="1:14" x14ac:dyDescent="0.2">
      <c r="A1321" s="161"/>
      <c r="B1321" s="161"/>
      <c r="C1321" s="161"/>
      <c r="D1321" s="161"/>
      <c r="E1321" s="183"/>
      <c r="F1321" s="161"/>
      <c r="G1321" s="161"/>
      <c r="H1321" s="161"/>
      <c r="I1321" s="161"/>
      <c r="J1321" s="161"/>
      <c r="K1321" s="161"/>
      <c r="L1321" s="161"/>
      <c r="M1321" s="161"/>
      <c r="N1321" s="161"/>
    </row>
    <row r="1322" spans="1:14" x14ac:dyDescent="0.2">
      <c r="A1322" s="161"/>
      <c r="B1322" s="161"/>
      <c r="C1322" s="161"/>
      <c r="D1322" s="161"/>
      <c r="E1322" s="183"/>
      <c r="F1322" s="161"/>
      <c r="G1322" s="161"/>
      <c r="H1322" s="161"/>
      <c r="I1322" s="161"/>
      <c r="J1322" s="161"/>
      <c r="K1322" s="161"/>
      <c r="L1322" s="161"/>
      <c r="M1322" s="161"/>
      <c r="N1322" s="161"/>
    </row>
    <row r="1323" spans="1:14" x14ac:dyDescent="0.2">
      <c r="A1323" s="161"/>
      <c r="B1323" s="161"/>
      <c r="C1323" s="161"/>
      <c r="D1323" s="161"/>
      <c r="E1323" s="183"/>
      <c r="F1323" s="161"/>
      <c r="G1323" s="161"/>
      <c r="H1323" s="161"/>
      <c r="I1323" s="161"/>
      <c r="J1323" s="161"/>
      <c r="K1323" s="161"/>
      <c r="L1323" s="161"/>
      <c r="M1323" s="161"/>
      <c r="N1323" s="161"/>
    </row>
    <row r="1324" spans="1:14" x14ac:dyDescent="0.2">
      <c r="A1324" s="161"/>
      <c r="B1324" s="161"/>
      <c r="C1324" s="161"/>
      <c r="D1324" s="161"/>
      <c r="E1324" s="183"/>
      <c r="F1324" s="161"/>
      <c r="G1324" s="161"/>
      <c r="H1324" s="161"/>
      <c r="I1324" s="161"/>
      <c r="J1324" s="161"/>
      <c r="K1324" s="161"/>
      <c r="L1324" s="161"/>
      <c r="M1324" s="161"/>
      <c r="N1324" s="161"/>
    </row>
    <row r="1325" spans="1:14" x14ac:dyDescent="0.2">
      <c r="A1325" s="161"/>
      <c r="B1325" s="161"/>
      <c r="C1325" s="161"/>
      <c r="D1325" s="161"/>
      <c r="E1325" s="183"/>
      <c r="F1325" s="161"/>
      <c r="G1325" s="161"/>
      <c r="H1325" s="161"/>
      <c r="I1325" s="161"/>
      <c r="J1325" s="161"/>
      <c r="K1325" s="161"/>
      <c r="L1325" s="161"/>
      <c r="M1325" s="161"/>
      <c r="N1325" s="161"/>
    </row>
    <row r="1326" spans="1:14" x14ac:dyDescent="0.2">
      <c r="A1326" s="161"/>
      <c r="B1326" s="161"/>
      <c r="C1326" s="161"/>
      <c r="D1326" s="161"/>
      <c r="E1326" s="183"/>
      <c r="F1326" s="161"/>
      <c r="G1326" s="161"/>
      <c r="H1326" s="161"/>
      <c r="I1326" s="161"/>
      <c r="J1326" s="161"/>
      <c r="K1326" s="161"/>
      <c r="L1326" s="161"/>
      <c r="M1326" s="161"/>
      <c r="N1326" s="161"/>
    </row>
    <row r="1327" spans="1:14" x14ac:dyDescent="0.2">
      <c r="A1327" s="161"/>
      <c r="B1327" s="161"/>
      <c r="C1327" s="161"/>
      <c r="D1327" s="161"/>
      <c r="E1327" s="183"/>
      <c r="F1327" s="161"/>
      <c r="G1327" s="161"/>
      <c r="H1327" s="161"/>
      <c r="I1327" s="161"/>
      <c r="J1327" s="161"/>
      <c r="K1327" s="161"/>
      <c r="L1327" s="161"/>
      <c r="M1327" s="161"/>
      <c r="N1327" s="161"/>
    </row>
    <row r="1328" spans="1:14" x14ac:dyDescent="0.2">
      <c r="A1328" s="161"/>
      <c r="B1328" s="161"/>
      <c r="C1328" s="161"/>
      <c r="D1328" s="161"/>
      <c r="E1328" s="183"/>
      <c r="F1328" s="161"/>
      <c r="G1328" s="161"/>
      <c r="H1328" s="161"/>
      <c r="I1328" s="161"/>
      <c r="J1328" s="161"/>
      <c r="K1328" s="161"/>
      <c r="L1328" s="161"/>
      <c r="M1328" s="161"/>
      <c r="N1328" s="161"/>
    </row>
    <row r="1329" spans="1:14" x14ac:dyDescent="0.2">
      <c r="A1329" s="161"/>
      <c r="B1329" s="161"/>
      <c r="C1329" s="161"/>
      <c r="D1329" s="161"/>
      <c r="E1329" s="183"/>
      <c r="F1329" s="161"/>
      <c r="G1329" s="161"/>
      <c r="H1329" s="161"/>
      <c r="I1329" s="161"/>
      <c r="J1329" s="161"/>
      <c r="K1329" s="161"/>
      <c r="L1329" s="161"/>
      <c r="M1329" s="161"/>
      <c r="N1329" s="161"/>
    </row>
    <row r="1330" spans="1:14" x14ac:dyDescent="0.2">
      <c r="A1330" s="161"/>
      <c r="B1330" s="161"/>
      <c r="C1330" s="161"/>
      <c r="D1330" s="161"/>
      <c r="E1330" s="183"/>
      <c r="F1330" s="161"/>
      <c r="G1330" s="161"/>
      <c r="H1330" s="161"/>
      <c r="I1330" s="161"/>
      <c r="J1330" s="161"/>
      <c r="K1330" s="161"/>
      <c r="L1330" s="161"/>
      <c r="M1330" s="161"/>
      <c r="N1330" s="161"/>
    </row>
    <row r="1331" spans="1:14" x14ac:dyDescent="0.2">
      <c r="A1331" s="161"/>
      <c r="B1331" s="161"/>
      <c r="C1331" s="161"/>
      <c r="D1331" s="161"/>
      <c r="E1331" s="183"/>
      <c r="F1331" s="161"/>
      <c r="G1331" s="161"/>
      <c r="H1331" s="161"/>
      <c r="I1331" s="161"/>
      <c r="J1331" s="161"/>
      <c r="K1331" s="161"/>
      <c r="L1331" s="161"/>
      <c r="M1331" s="161"/>
      <c r="N1331" s="161"/>
    </row>
    <row r="1332" spans="1:14" x14ac:dyDescent="0.2">
      <c r="A1332" s="161"/>
      <c r="B1332" s="161"/>
      <c r="C1332" s="161"/>
      <c r="D1332" s="161"/>
      <c r="E1332" s="183"/>
      <c r="F1332" s="161"/>
      <c r="G1332" s="161"/>
      <c r="H1332" s="161"/>
      <c r="I1332" s="161"/>
      <c r="J1332" s="161"/>
      <c r="K1332" s="161"/>
      <c r="L1332" s="161"/>
      <c r="M1332" s="161"/>
      <c r="N1332" s="161"/>
    </row>
    <row r="1333" spans="1:14" x14ac:dyDescent="0.2">
      <c r="A1333" s="161"/>
      <c r="B1333" s="161"/>
      <c r="C1333" s="161"/>
      <c r="D1333" s="161"/>
      <c r="E1333" s="183"/>
      <c r="F1333" s="161"/>
      <c r="G1333" s="161"/>
      <c r="H1333" s="161"/>
      <c r="I1333" s="161"/>
      <c r="J1333" s="161"/>
      <c r="K1333" s="161"/>
      <c r="L1333" s="161"/>
      <c r="M1333" s="161"/>
      <c r="N1333" s="161"/>
    </row>
    <row r="1334" spans="1:14" x14ac:dyDescent="0.2">
      <c r="A1334" s="161"/>
      <c r="B1334" s="161"/>
      <c r="C1334" s="161"/>
      <c r="D1334" s="161"/>
      <c r="E1334" s="183"/>
      <c r="F1334" s="161"/>
      <c r="G1334" s="161"/>
      <c r="H1334" s="161"/>
      <c r="I1334" s="161"/>
      <c r="J1334" s="161"/>
      <c r="K1334" s="161"/>
      <c r="L1334" s="161"/>
      <c r="M1334" s="161"/>
      <c r="N1334" s="161"/>
    </row>
    <row r="1335" spans="1:14" x14ac:dyDescent="0.2">
      <c r="A1335" s="161"/>
      <c r="B1335" s="161"/>
      <c r="C1335" s="161"/>
      <c r="D1335" s="161"/>
      <c r="E1335" s="183"/>
      <c r="F1335" s="161"/>
      <c r="G1335" s="161"/>
      <c r="H1335" s="161"/>
      <c r="I1335" s="161"/>
      <c r="J1335" s="161"/>
      <c r="K1335" s="161"/>
      <c r="L1335" s="161"/>
      <c r="M1335" s="161"/>
      <c r="N1335" s="161"/>
    </row>
    <row r="1336" spans="1:14" x14ac:dyDescent="0.2">
      <c r="A1336" s="161"/>
      <c r="B1336" s="161"/>
      <c r="C1336" s="161"/>
      <c r="D1336" s="161"/>
      <c r="E1336" s="183"/>
      <c r="F1336" s="161"/>
      <c r="G1336" s="161"/>
      <c r="H1336" s="161"/>
      <c r="I1336" s="161"/>
      <c r="J1336" s="161"/>
      <c r="K1336" s="161"/>
      <c r="L1336" s="161"/>
      <c r="M1336" s="161"/>
      <c r="N1336" s="161"/>
    </row>
    <row r="1337" spans="1:14" x14ac:dyDescent="0.2">
      <c r="A1337" s="161"/>
      <c r="B1337" s="161"/>
      <c r="C1337" s="161"/>
      <c r="D1337" s="161"/>
      <c r="E1337" s="183"/>
      <c r="F1337" s="161"/>
      <c r="G1337" s="161"/>
      <c r="H1337" s="161"/>
      <c r="I1337" s="161"/>
      <c r="J1337" s="161"/>
      <c r="K1337" s="161"/>
      <c r="L1337" s="161"/>
      <c r="M1337" s="161"/>
      <c r="N1337" s="161"/>
    </row>
    <row r="1338" spans="1:14" x14ac:dyDescent="0.2">
      <c r="A1338" s="161"/>
      <c r="B1338" s="161"/>
      <c r="C1338" s="161"/>
      <c r="D1338" s="161"/>
      <c r="E1338" s="183"/>
      <c r="F1338" s="161"/>
      <c r="G1338" s="161"/>
      <c r="H1338" s="161"/>
      <c r="I1338" s="161"/>
      <c r="J1338" s="161"/>
      <c r="K1338" s="161"/>
      <c r="L1338" s="161"/>
      <c r="M1338" s="161"/>
      <c r="N1338" s="161"/>
    </row>
    <row r="1339" spans="1:14" x14ac:dyDescent="0.2">
      <c r="A1339" s="161"/>
      <c r="B1339" s="161"/>
      <c r="C1339" s="161"/>
      <c r="D1339" s="161"/>
      <c r="E1339" s="183"/>
      <c r="F1339" s="161"/>
      <c r="G1339" s="161"/>
      <c r="H1339" s="161"/>
      <c r="I1339" s="161"/>
      <c r="J1339" s="161"/>
      <c r="K1339" s="161"/>
      <c r="L1339" s="161"/>
      <c r="M1339" s="161"/>
      <c r="N1339" s="161"/>
    </row>
    <row r="1340" spans="1:14" x14ac:dyDescent="0.2">
      <c r="A1340" s="161"/>
      <c r="B1340" s="161"/>
      <c r="C1340" s="161"/>
      <c r="D1340" s="161"/>
      <c r="E1340" s="183"/>
      <c r="F1340" s="161"/>
      <c r="G1340" s="161"/>
      <c r="H1340" s="161"/>
      <c r="I1340" s="161"/>
      <c r="J1340" s="161"/>
      <c r="K1340" s="161"/>
      <c r="L1340" s="161"/>
      <c r="M1340" s="161"/>
      <c r="N1340" s="161"/>
    </row>
    <row r="1341" spans="1:14" x14ac:dyDescent="0.2">
      <c r="A1341" s="161"/>
      <c r="B1341" s="161"/>
      <c r="C1341" s="161"/>
      <c r="D1341" s="161"/>
      <c r="E1341" s="183"/>
      <c r="F1341" s="161"/>
      <c r="G1341" s="161"/>
      <c r="H1341" s="161"/>
      <c r="I1341" s="161"/>
      <c r="J1341" s="161"/>
      <c r="K1341" s="161"/>
      <c r="L1341" s="161"/>
      <c r="M1341" s="161"/>
      <c r="N1341" s="161"/>
    </row>
    <row r="1342" spans="1:14" x14ac:dyDescent="0.2">
      <c r="A1342" s="161"/>
      <c r="B1342" s="161"/>
      <c r="C1342" s="161"/>
      <c r="D1342" s="161"/>
      <c r="E1342" s="183"/>
      <c r="F1342" s="161"/>
      <c r="G1342" s="161"/>
      <c r="H1342" s="161"/>
      <c r="I1342" s="161"/>
      <c r="J1342" s="161"/>
      <c r="K1342" s="161"/>
      <c r="L1342" s="161"/>
      <c r="M1342" s="161"/>
      <c r="N1342" s="161"/>
    </row>
    <row r="1343" spans="1:14" x14ac:dyDescent="0.2">
      <c r="A1343" s="161"/>
      <c r="B1343" s="161"/>
      <c r="C1343" s="161"/>
      <c r="D1343" s="161"/>
      <c r="E1343" s="183"/>
      <c r="F1343" s="161"/>
      <c r="G1343" s="161"/>
      <c r="H1343" s="161"/>
      <c r="I1343" s="161"/>
      <c r="J1343" s="161"/>
      <c r="K1343" s="161"/>
      <c r="L1343" s="161"/>
      <c r="M1343" s="161"/>
      <c r="N1343" s="161"/>
    </row>
    <row r="1344" spans="1:14" x14ac:dyDescent="0.2">
      <c r="A1344" s="161"/>
      <c r="B1344" s="161"/>
      <c r="C1344" s="161"/>
      <c r="D1344" s="161"/>
      <c r="E1344" s="183"/>
      <c r="F1344" s="161"/>
      <c r="G1344" s="161"/>
      <c r="H1344" s="161"/>
      <c r="I1344" s="161"/>
      <c r="J1344" s="161"/>
      <c r="K1344" s="161"/>
      <c r="L1344" s="161"/>
      <c r="M1344" s="161"/>
      <c r="N1344" s="161"/>
    </row>
    <row r="1345" spans="1:14" x14ac:dyDescent="0.2">
      <c r="A1345" s="161"/>
      <c r="B1345" s="161"/>
      <c r="C1345" s="161"/>
      <c r="D1345" s="161"/>
      <c r="E1345" s="183"/>
      <c r="F1345" s="161"/>
      <c r="G1345" s="161"/>
      <c r="H1345" s="161"/>
      <c r="I1345" s="161"/>
      <c r="J1345" s="161"/>
      <c r="K1345" s="161"/>
      <c r="L1345" s="161"/>
      <c r="M1345" s="161"/>
      <c r="N1345" s="161"/>
    </row>
    <row r="1346" spans="1:14" x14ac:dyDescent="0.2">
      <c r="A1346" s="161"/>
      <c r="B1346" s="161"/>
      <c r="C1346" s="161"/>
      <c r="D1346" s="161"/>
      <c r="E1346" s="183"/>
      <c r="F1346" s="161"/>
      <c r="G1346" s="161"/>
      <c r="H1346" s="161"/>
      <c r="I1346" s="161"/>
      <c r="J1346" s="161"/>
      <c r="K1346" s="161"/>
      <c r="L1346" s="161"/>
      <c r="M1346" s="161"/>
      <c r="N1346" s="161"/>
    </row>
    <row r="1347" spans="1:14" x14ac:dyDescent="0.2">
      <c r="A1347" s="161"/>
      <c r="B1347" s="161"/>
      <c r="C1347" s="161"/>
      <c r="D1347" s="161"/>
      <c r="E1347" s="183"/>
      <c r="F1347" s="161"/>
      <c r="G1347" s="161"/>
      <c r="H1347" s="161"/>
      <c r="I1347" s="161"/>
      <c r="J1347" s="161"/>
      <c r="K1347" s="161"/>
      <c r="L1347" s="161"/>
      <c r="M1347" s="161"/>
      <c r="N1347" s="161"/>
    </row>
    <row r="1348" spans="1:14" x14ac:dyDescent="0.2">
      <c r="A1348" s="161"/>
      <c r="B1348" s="161"/>
      <c r="C1348" s="161"/>
      <c r="D1348" s="161"/>
      <c r="E1348" s="183"/>
      <c r="F1348" s="161"/>
      <c r="G1348" s="161"/>
      <c r="H1348" s="161"/>
      <c r="I1348" s="161"/>
      <c r="J1348" s="161"/>
      <c r="K1348" s="161"/>
      <c r="L1348" s="161"/>
      <c r="M1348" s="161"/>
      <c r="N1348" s="161"/>
    </row>
    <row r="1349" spans="1:14" x14ac:dyDescent="0.2">
      <c r="A1349" s="161"/>
      <c r="B1349" s="161"/>
      <c r="C1349" s="161"/>
      <c r="D1349" s="161"/>
      <c r="E1349" s="183"/>
      <c r="F1349" s="161"/>
      <c r="G1349" s="161"/>
      <c r="H1349" s="161"/>
      <c r="I1349" s="161"/>
      <c r="J1349" s="161"/>
      <c r="K1349" s="161"/>
      <c r="L1349" s="161"/>
      <c r="M1349" s="161"/>
      <c r="N1349" s="161"/>
    </row>
    <row r="1350" spans="1:14" x14ac:dyDescent="0.2">
      <c r="A1350" s="161"/>
      <c r="B1350" s="161"/>
      <c r="C1350" s="161"/>
      <c r="D1350" s="161"/>
      <c r="E1350" s="183"/>
      <c r="F1350" s="161"/>
      <c r="G1350" s="161"/>
      <c r="H1350" s="161"/>
      <c r="I1350" s="161"/>
      <c r="J1350" s="161"/>
      <c r="K1350" s="161"/>
      <c r="L1350" s="161"/>
      <c r="M1350" s="161"/>
      <c r="N1350" s="161"/>
    </row>
    <row r="1351" spans="1:14" x14ac:dyDescent="0.2">
      <c r="A1351" s="161"/>
      <c r="B1351" s="161"/>
      <c r="C1351" s="161"/>
      <c r="D1351" s="161"/>
      <c r="E1351" s="183"/>
      <c r="F1351" s="161"/>
      <c r="G1351" s="161"/>
      <c r="H1351" s="161"/>
      <c r="I1351" s="161"/>
      <c r="J1351" s="161"/>
      <c r="K1351" s="161"/>
      <c r="L1351" s="161"/>
      <c r="M1351" s="161"/>
      <c r="N1351" s="161"/>
    </row>
    <row r="1352" spans="1:14" x14ac:dyDescent="0.2">
      <c r="A1352" s="161"/>
      <c r="B1352" s="161"/>
      <c r="C1352" s="161"/>
      <c r="D1352" s="161"/>
      <c r="E1352" s="183"/>
      <c r="F1352" s="161"/>
      <c r="G1352" s="161"/>
      <c r="H1352" s="161"/>
      <c r="I1352" s="161"/>
      <c r="J1352" s="161"/>
      <c r="K1352" s="161"/>
      <c r="L1352" s="161"/>
      <c r="M1352" s="161"/>
      <c r="N1352" s="161"/>
    </row>
    <row r="1353" spans="1:14" x14ac:dyDescent="0.2">
      <c r="A1353" s="161"/>
      <c r="B1353" s="161"/>
      <c r="C1353" s="161"/>
      <c r="D1353" s="161"/>
      <c r="E1353" s="183"/>
      <c r="F1353" s="161"/>
      <c r="G1353" s="161"/>
      <c r="H1353" s="161"/>
      <c r="I1353" s="161"/>
      <c r="J1353" s="161"/>
      <c r="K1353" s="161"/>
      <c r="L1353" s="161"/>
      <c r="M1353" s="161"/>
      <c r="N1353" s="161"/>
    </row>
    <row r="1354" spans="1:14" x14ac:dyDescent="0.2">
      <c r="A1354" s="161"/>
      <c r="B1354" s="161"/>
      <c r="C1354" s="161"/>
      <c r="D1354" s="161"/>
      <c r="E1354" s="183"/>
      <c r="F1354" s="161"/>
      <c r="G1354" s="161"/>
      <c r="H1354" s="161"/>
      <c r="I1354" s="161"/>
      <c r="J1354" s="161"/>
      <c r="K1354" s="161"/>
      <c r="L1354" s="161"/>
      <c r="M1354" s="161"/>
      <c r="N1354" s="161"/>
    </row>
    <row r="1355" spans="1:14" x14ac:dyDescent="0.2">
      <c r="A1355" s="161"/>
      <c r="B1355" s="161"/>
      <c r="C1355" s="161"/>
      <c r="D1355" s="161"/>
      <c r="E1355" s="183"/>
      <c r="F1355" s="161"/>
      <c r="G1355" s="161"/>
      <c r="H1355" s="161"/>
      <c r="I1355" s="161"/>
      <c r="J1355" s="161"/>
      <c r="K1355" s="161"/>
      <c r="L1355" s="161"/>
      <c r="M1355" s="161"/>
      <c r="N1355" s="161"/>
    </row>
    <row r="1356" spans="1:14" x14ac:dyDescent="0.2">
      <c r="A1356" s="161"/>
      <c r="B1356" s="161"/>
      <c r="C1356" s="161"/>
      <c r="D1356" s="161"/>
      <c r="E1356" s="183"/>
      <c r="F1356" s="161"/>
      <c r="G1356" s="161"/>
      <c r="H1356" s="161"/>
      <c r="I1356" s="161"/>
      <c r="J1356" s="161"/>
      <c r="K1356" s="161"/>
      <c r="L1356" s="161"/>
      <c r="M1356" s="161"/>
      <c r="N1356" s="161"/>
    </row>
    <row r="1357" spans="1:14" x14ac:dyDescent="0.2">
      <c r="A1357" s="161"/>
      <c r="B1357" s="161"/>
      <c r="C1357" s="161"/>
      <c r="D1357" s="161"/>
      <c r="E1357" s="183"/>
      <c r="F1357" s="161"/>
      <c r="G1357" s="161"/>
      <c r="H1357" s="161"/>
      <c r="I1357" s="161"/>
      <c r="J1357" s="161"/>
      <c r="K1357" s="161"/>
      <c r="L1357" s="161"/>
      <c r="M1357" s="161"/>
      <c r="N1357" s="161"/>
    </row>
    <row r="1358" spans="1:14" x14ac:dyDescent="0.2">
      <c r="A1358" s="161"/>
      <c r="B1358" s="161"/>
      <c r="C1358" s="161"/>
      <c r="D1358" s="161"/>
      <c r="E1358" s="183"/>
      <c r="F1358" s="161"/>
      <c r="G1358" s="161"/>
      <c r="H1358" s="161"/>
      <c r="I1358" s="161"/>
      <c r="J1358" s="161"/>
      <c r="K1358" s="161"/>
      <c r="L1358" s="161"/>
      <c r="M1358" s="161"/>
      <c r="N1358" s="161"/>
    </row>
    <row r="1359" spans="1:14" x14ac:dyDescent="0.2">
      <c r="A1359" s="161"/>
      <c r="B1359" s="161"/>
      <c r="C1359" s="161"/>
      <c r="D1359" s="161"/>
      <c r="E1359" s="183"/>
      <c r="F1359" s="161"/>
      <c r="G1359" s="161"/>
      <c r="H1359" s="161"/>
      <c r="I1359" s="161"/>
      <c r="J1359" s="161"/>
      <c r="K1359" s="161"/>
      <c r="L1359" s="161"/>
      <c r="M1359" s="161"/>
      <c r="N1359" s="161"/>
    </row>
    <row r="1360" spans="1:14" x14ac:dyDescent="0.2">
      <c r="A1360" s="161"/>
      <c r="B1360" s="161"/>
      <c r="C1360" s="161"/>
      <c r="D1360" s="161"/>
      <c r="E1360" s="183"/>
      <c r="F1360" s="161"/>
      <c r="G1360" s="161"/>
      <c r="H1360" s="161"/>
      <c r="I1360" s="161"/>
      <c r="J1360" s="161"/>
      <c r="K1360" s="161"/>
      <c r="L1360" s="161"/>
      <c r="M1360" s="161"/>
      <c r="N1360" s="161"/>
    </row>
    <row r="1361" spans="1:14" x14ac:dyDescent="0.2">
      <c r="A1361" s="161"/>
      <c r="B1361" s="161"/>
      <c r="C1361" s="161"/>
      <c r="D1361" s="161"/>
      <c r="E1361" s="183"/>
      <c r="F1361" s="161"/>
      <c r="G1361" s="161"/>
      <c r="H1361" s="161"/>
      <c r="I1361" s="161"/>
      <c r="J1361" s="161"/>
      <c r="K1361" s="161"/>
      <c r="L1361" s="161"/>
      <c r="M1361" s="161"/>
      <c r="N1361" s="161"/>
    </row>
    <row r="1362" spans="1:14" x14ac:dyDescent="0.2">
      <c r="A1362" s="161"/>
      <c r="B1362" s="161"/>
      <c r="C1362" s="161"/>
      <c r="D1362" s="161"/>
      <c r="E1362" s="183"/>
      <c r="F1362" s="161"/>
      <c r="G1362" s="161"/>
      <c r="H1362" s="161"/>
      <c r="I1362" s="161"/>
      <c r="J1362" s="161"/>
      <c r="K1362" s="161"/>
      <c r="L1362" s="161"/>
      <c r="M1362" s="161"/>
      <c r="N1362" s="161"/>
    </row>
    <row r="1363" spans="1:14" x14ac:dyDescent="0.2">
      <c r="A1363" s="161"/>
      <c r="B1363" s="161"/>
      <c r="C1363" s="161"/>
      <c r="D1363" s="161"/>
      <c r="E1363" s="183"/>
      <c r="F1363" s="161"/>
      <c r="G1363" s="161"/>
      <c r="H1363" s="161"/>
      <c r="I1363" s="161"/>
      <c r="J1363" s="161"/>
      <c r="K1363" s="161"/>
      <c r="L1363" s="161"/>
      <c r="M1363" s="161"/>
      <c r="N1363" s="161"/>
    </row>
    <row r="1364" spans="1:14" x14ac:dyDescent="0.2">
      <c r="A1364" s="161"/>
      <c r="B1364" s="161"/>
      <c r="C1364" s="161"/>
      <c r="D1364" s="161"/>
      <c r="E1364" s="183"/>
      <c r="F1364" s="161"/>
      <c r="G1364" s="161"/>
      <c r="H1364" s="161"/>
      <c r="I1364" s="161"/>
      <c r="J1364" s="161"/>
      <c r="K1364" s="161"/>
      <c r="L1364" s="161"/>
      <c r="M1364" s="161"/>
      <c r="N1364" s="161"/>
    </row>
    <row r="1365" spans="1:14" x14ac:dyDescent="0.2">
      <c r="A1365" s="161"/>
      <c r="B1365" s="161"/>
      <c r="C1365" s="161"/>
      <c r="D1365" s="161"/>
      <c r="E1365" s="183"/>
      <c r="F1365" s="161"/>
      <c r="G1365" s="161"/>
      <c r="H1365" s="161"/>
      <c r="I1365" s="161"/>
      <c r="J1365" s="161"/>
      <c r="K1365" s="161"/>
      <c r="L1365" s="161"/>
      <c r="M1365" s="161"/>
      <c r="N1365" s="161"/>
    </row>
    <row r="1366" spans="1:14" x14ac:dyDescent="0.2">
      <c r="A1366" s="161"/>
      <c r="B1366" s="161"/>
      <c r="C1366" s="161"/>
      <c r="D1366" s="161"/>
      <c r="E1366" s="183"/>
      <c r="F1366" s="161"/>
      <c r="G1366" s="161"/>
      <c r="H1366" s="161"/>
      <c r="I1366" s="161"/>
      <c r="J1366" s="161"/>
      <c r="K1366" s="161"/>
      <c r="L1366" s="161"/>
      <c r="M1366" s="161"/>
      <c r="N1366" s="161"/>
    </row>
    <row r="1367" spans="1:14" x14ac:dyDescent="0.2">
      <c r="A1367" s="161"/>
      <c r="B1367" s="161"/>
      <c r="C1367" s="161"/>
      <c r="D1367" s="161"/>
      <c r="E1367" s="183"/>
      <c r="F1367" s="161"/>
      <c r="G1367" s="161"/>
      <c r="H1367" s="161"/>
      <c r="I1367" s="161"/>
      <c r="J1367" s="161"/>
      <c r="K1367" s="161"/>
      <c r="L1367" s="161"/>
      <c r="M1367" s="161"/>
      <c r="N1367" s="161"/>
    </row>
    <row r="1368" spans="1:14" x14ac:dyDescent="0.2">
      <c r="A1368" s="161"/>
      <c r="B1368" s="161"/>
      <c r="C1368" s="161"/>
      <c r="D1368" s="161"/>
      <c r="E1368" s="183"/>
      <c r="F1368" s="161"/>
      <c r="G1368" s="161"/>
      <c r="H1368" s="161"/>
      <c r="I1368" s="161"/>
      <c r="J1368" s="161"/>
      <c r="K1368" s="161"/>
      <c r="L1368" s="161"/>
      <c r="M1368" s="161"/>
      <c r="N1368" s="161"/>
    </row>
    <row r="1369" spans="1:14" x14ac:dyDescent="0.2">
      <c r="A1369" s="161"/>
      <c r="B1369" s="161"/>
      <c r="C1369" s="161"/>
      <c r="D1369" s="161"/>
      <c r="E1369" s="183"/>
      <c r="F1369" s="161"/>
      <c r="G1369" s="161"/>
      <c r="H1369" s="161"/>
      <c r="I1369" s="161"/>
      <c r="J1369" s="161"/>
      <c r="K1369" s="161"/>
      <c r="L1369" s="161"/>
      <c r="M1369" s="161"/>
      <c r="N1369" s="161"/>
    </row>
    <row r="1370" spans="1:14" x14ac:dyDescent="0.2">
      <c r="A1370" s="161"/>
      <c r="B1370" s="161"/>
      <c r="C1370" s="161"/>
      <c r="D1370" s="161"/>
      <c r="E1370" s="183"/>
      <c r="F1370" s="161"/>
      <c r="G1370" s="161"/>
      <c r="H1370" s="161"/>
      <c r="I1370" s="161"/>
      <c r="J1370" s="161"/>
      <c r="K1370" s="161"/>
      <c r="L1370" s="161"/>
      <c r="M1370" s="161"/>
      <c r="N1370" s="161"/>
    </row>
    <row r="1371" spans="1:14" x14ac:dyDescent="0.2">
      <c r="A1371" s="161"/>
      <c r="B1371" s="161"/>
      <c r="C1371" s="161"/>
      <c r="D1371" s="161"/>
      <c r="E1371" s="183"/>
      <c r="F1371" s="161"/>
      <c r="G1371" s="161"/>
      <c r="H1371" s="161"/>
      <c r="I1371" s="161"/>
      <c r="J1371" s="161"/>
      <c r="K1371" s="161"/>
      <c r="L1371" s="161"/>
      <c r="M1371" s="161"/>
      <c r="N1371" s="161"/>
    </row>
    <row r="1372" spans="1:14" x14ac:dyDescent="0.2">
      <c r="A1372" s="161"/>
      <c r="B1372" s="161"/>
      <c r="C1372" s="161"/>
      <c r="D1372" s="161"/>
      <c r="E1372" s="183"/>
      <c r="F1372" s="161"/>
      <c r="G1372" s="161"/>
      <c r="H1372" s="161"/>
      <c r="I1372" s="161"/>
      <c r="J1372" s="161"/>
      <c r="K1372" s="161"/>
      <c r="L1372" s="161"/>
      <c r="M1372" s="161"/>
      <c r="N1372" s="161"/>
    </row>
    <row r="1373" spans="1:14" x14ac:dyDescent="0.2">
      <c r="A1373" s="161"/>
      <c r="B1373" s="161"/>
      <c r="C1373" s="161"/>
      <c r="D1373" s="161"/>
      <c r="E1373" s="183"/>
      <c r="F1373" s="161"/>
      <c r="G1373" s="161"/>
      <c r="H1373" s="161"/>
      <c r="I1373" s="161"/>
      <c r="J1373" s="161"/>
      <c r="K1373" s="161"/>
      <c r="L1373" s="161"/>
      <c r="M1373" s="161"/>
      <c r="N1373" s="161"/>
    </row>
    <row r="1374" spans="1:14" x14ac:dyDescent="0.2">
      <c r="A1374" s="161"/>
      <c r="B1374" s="161"/>
      <c r="C1374" s="161"/>
      <c r="D1374" s="161"/>
      <c r="E1374" s="183"/>
      <c r="F1374" s="161"/>
      <c r="G1374" s="161"/>
      <c r="H1374" s="161"/>
      <c r="I1374" s="161"/>
      <c r="J1374" s="161"/>
      <c r="K1374" s="161"/>
      <c r="L1374" s="161"/>
      <c r="M1374" s="161"/>
      <c r="N1374" s="161"/>
    </row>
    <row r="1375" spans="1:14" x14ac:dyDescent="0.2">
      <c r="A1375" s="161"/>
      <c r="B1375" s="161"/>
      <c r="C1375" s="161"/>
      <c r="D1375" s="161"/>
      <c r="E1375" s="183"/>
      <c r="F1375" s="161"/>
      <c r="G1375" s="161"/>
      <c r="H1375" s="161"/>
      <c r="I1375" s="161"/>
      <c r="J1375" s="161"/>
      <c r="K1375" s="161"/>
      <c r="L1375" s="161"/>
      <c r="M1375" s="161"/>
      <c r="N1375" s="161"/>
    </row>
    <row r="1376" spans="1:14" x14ac:dyDescent="0.2">
      <c r="A1376" s="161"/>
      <c r="B1376" s="161"/>
      <c r="C1376" s="161"/>
      <c r="D1376" s="161"/>
      <c r="E1376" s="183"/>
      <c r="F1376" s="161"/>
      <c r="G1376" s="161"/>
      <c r="H1376" s="161"/>
      <c r="I1376" s="161"/>
      <c r="J1376" s="161"/>
      <c r="K1376" s="161"/>
      <c r="L1376" s="161"/>
      <c r="M1376" s="161"/>
      <c r="N1376" s="161"/>
    </row>
    <row r="1377" spans="1:14" x14ac:dyDescent="0.2">
      <c r="A1377" s="161"/>
      <c r="B1377" s="161"/>
      <c r="C1377" s="161"/>
      <c r="D1377" s="161"/>
      <c r="E1377" s="183"/>
      <c r="F1377" s="161"/>
      <c r="G1377" s="161"/>
      <c r="H1377" s="161"/>
      <c r="I1377" s="161"/>
      <c r="J1377" s="161"/>
      <c r="K1377" s="161"/>
      <c r="L1377" s="161"/>
      <c r="M1377" s="161"/>
      <c r="N1377" s="161"/>
    </row>
    <row r="1378" spans="1:14" x14ac:dyDescent="0.2">
      <c r="A1378" s="161"/>
      <c r="B1378" s="161"/>
      <c r="C1378" s="161"/>
      <c r="D1378" s="161"/>
      <c r="E1378" s="183"/>
      <c r="F1378" s="161"/>
      <c r="G1378" s="161"/>
      <c r="H1378" s="161"/>
      <c r="I1378" s="161"/>
      <c r="J1378" s="161"/>
      <c r="K1378" s="161"/>
      <c r="L1378" s="161"/>
      <c r="M1378" s="161"/>
      <c r="N1378" s="161"/>
    </row>
    <row r="1379" spans="1:14" x14ac:dyDescent="0.2">
      <c r="A1379" s="161"/>
      <c r="B1379" s="161"/>
      <c r="C1379" s="161"/>
      <c r="D1379" s="161"/>
      <c r="E1379" s="183"/>
      <c r="F1379" s="161"/>
      <c r="G1379" s="161"/>
      <c r="H1379" s="161"/>
      <c r="I1379" s="161"/>
      <c r="J1379" s="161"/>
      <c r="K1379" s="161"/>
      <c r="L1379" s="161"/>
      <c r="M1379" s="161"/>
      <c r="N1379" s="161"/>
    </row>
    <row r="1380" spans="1:14" x14ac:dyDescent="0.2">
      <c r="A1380" s="161"/>
      <c r="B1380" s="161"/>
      <c r="C1380" s="161"/>
      <c r="D1380" s="161"/>
      <c r="E1380" s="183"/>
      <c r="F1380" s="161"/>
      <c r="G1380" s="161"/>
      <c r="H1380" s="161"/>
      <c r="I1380" s="161"/>
      <c r="J1380" s="161"/>
      <c r="K1380" s="161"/>
      <c r="L1380" s="161"/>
      <c r="M1380" s="161"/>
      <c r="N1380" s="161"/>
    </row>
    <row r="1381" spans="1:14" x14ac:dyDescent="0.2">
      <c r="A1381" s="161"/>
      <c r="B1381" s="161"/>
      <c r="C1381" s="161"/>
      <c r="D1381" s="161"/>
      <c r="E1381" s="183"/>
      <c r="F1381" s="161"/>
      <c r="G1381" s="161"/>
      <c r="H1381" s="161"/>
      <c r="I1381" s="161"/>
      <c r="J1381" s="161"/>
      <c r="K1381" s="161"/>
      <c r="L1381" s="161"/>
      <c r="M1381" s="161"/>
      <c r="N1381" s="161"/>
    </row>
    <row r="1382" spans="1:14" x14ac:dyDescent="0.2">
      <c r="A1382" s="161"/>
      <c r="B1382" s="161"/>
      <c r="C1382" s="161"/>
      <c r="D1382" s="161"/>
      <c r="E1382" s="183"/>
      <c r="F1382" s="161"/>
      <c r="G1382" s="161"/>
      <c r="H1382" s="161"/>
      <c r="I1382" s="161"/>
      <c r="J1382" s="161"/>
      <c r="K1382" s="161"/>
      <c r="L1382" s="161"/>
      <c r="M1382" s="161"/>
      <c r="N1382" s="161"/>
    </row>
    <row r="1383" spans="1:14" x14ac:dyDescent="0.2">
      <c r="A1383" s="161"/>
      <c r="B1383" s="161"/>
      <c r="C1383" s="161"/>
      <c r="D1383" s="161"/>
      <c r="E1383" s="183"/>
      <c r="F1383" s="161"/>
      <c r="G1383" s="161"/>
      <c r="H1383" s="161"/>
      <c r="I1383" s="161"/>
      <c r="J1383" s="161"/>
      <c r="K1383" s="161"/>
      <c r="L1383" s="161"/>
      <c r="M1383" s="161"/>
      <c r="N1383" s="161"/>
    </row>
    <row r="1384" spans="1:14" x14ac:dyDescent="0.2">
      <c r="A1384" s="161"/>
      <c r="B1384" s="161"/>
      <c r="C1384" s="161"/>
      <c r="D1384" s="161"/>
      <c r="E1384" s="183"/>
      <c r="F1384" s="161"/>
      <c r="G1384" s="161"/>
      <c r="H1384" s="161"/>
      <c r="I1384" s="161"/>
      <c r="J1384" s="161"/>
      <c r="K1384" s="161"/>
      <c r="L1384" s="161"/>
      <c r="M1384" s="161"/>
      <c r="N1384" s="161"/>
    </row>
    <row r="1385" spans="1:14" x14ac:dyDescent="0.2">
      <c r="A1385" s="161"/>
      <c r="B1385" s="161"/>
      <c r="C1385" s="161"/>
      <c r="D1385" s="161"/>
      <c r="E1385" s="183"/>
      <c r="F1385" s="161"/>
      <c r="G1385" s="161"/>
      <c r="H1385" s="161"/>
      <c r="I1385" s="161"/>
      <c r="J1385" s="161"/>
      <c r="K1385" s="161"/>
      <c r="L1385" s="161"/>
      <c r="M1385" s="161"/>
      <c r="N1385" s="161"/>
    </row>
    <row r="1386" spans="1:14" x14ac:dyDescent="0.2">
      <c r="A1386" s="161"/>
      <c r="B1386" s="161"/>
      <c r="C1386" s="161"/>
      <c r="D1386" s="161"/>
      <c r="E1386" s="183"/>
      <c r="F1386" s="161"/>
      <c r="G1386" s="161"/>
      <c r="H1386" s="161"/>
      <c r="I1386" s="161"/>
      <c r="J1386" s="161"/>
      <c r="K1386" s="161"/>
      <c r="L1386" s="161"/>
      <c r="M1386" s="161"/>
      <c r="N1386" s="161"/>
    </row>
    <row r="1387" spans="1:14" x14ac:dyDescent="0.2">
      <c r="A1387" s="161"/>
      <c r="B1387" s="161"/>
      <c r="C1387" s="161"/>
      <c r="D1387" s="161"/>
      <c r="E1387" s="183"/>
      <c r="F1387" s="161"/>
      <c r="G1387" s="161"/>
      <c r="H1387" s="161"/>
      <c r="I1387" s="161"/>
      <c r="J1387" s="161"/>
      <c r="K1387" s="161"/>
      <c r="L1387" s="161"/>
      <c r="M1387" s="161"/>
      <c r="N1387" s="161"/>
    </row>
    <row r="1388" spans="1:14" x14ac:dyDescent="0.2">
      <c r="A1388" s="161"/>
      <c r="B1388" s="161"/>
      <c r="C1388" s="161"/>
      <c r="D1388" s="161"/>
      <c r="E1388" s="183"/>
      <c r="F1388" s="161"/>
      <c r="G1388" s="161"/>
      <c r="H1388" s="161"/>
      <c r="I1388" s="161"/>
      <c r="J1388" s="161"/>
      <c r="K1388" s="161"/>
      <c r="L1388" s="161"/>
      <c r="M1388" s="161"/>
      <c r="N1388" s="161"/>
    </row>
    <row r="1389" spans="1:14" x14ac:dyDescent="0.2">
      <c r="A1389" s="161"/>
      <c r="B1389" s="161"/>
      <c r="C1389" s="161"/>
      <c r="D1389" s="161"/>
      <c r="E1389" s="183"/>
      <c r="F1389" s="161"/>
      <c r="G1389" s="161"/>
      <c r="H1389" s="161"/>
      <c r="I1389" s="161"/>
      <c r="J1389" s="161"/>
      <c r="K1389" s="161"/>
      <c r="L1389" s="161"/>
      <c r="M1389" s="161"/>
      <c r="N1389" s="161"/>
    </row>
    <row r="1390" spans="1:14" x14ac:dyDescent="0.2">
      <c r="A1390" s="161"/>
      <c r="B1390" s="161"/>
      <c r="C1390" s="161"/>
      <c r="D1390" s="161"/>
      <c r="E1390" s="183"/>
      <c r="F1390" s="161"/>
      <c r="G1390" s="161"/>
      <c r="H1390" s="161"/>
      <c r="I1390" s="161"/>
      <c r="J1390" s="161"/>
      <c r="K1390" s="161"/>
      <c r="L1390" s="161"/>
      <c r="M1390" s="161"/>
      <c r="N1390" s="161"/>
    </row>
    <row r="1391" spans="1:14" x14ac:dyDescent="0.2">
      <c r="A1391" s="161"/>
      <c r="B1391" s="161"/>
      <c r="C1391" s="161"/>
      <c r="D1391" s="161"/>
      <c r="E1391" s="183"/>
      <c r="F1391" s="161"/>
      <c r="G1391" s="161"/>
      <c r="H1391" s="161"/>
      <c r="I1391" s="161"/>
      <c r="J1391" s="161"/>
      <c r="K1391" s="161"/>
      <c r="L1391" s="161"/>
      <c r="M1391" s="161"/>
      <c r="N1391" s="161"/>
    </row>
    <row r="1392" spans="1:14" x14ac:dyDescent="0.2">
      <c r="A1392" s="161"/>
      <c r="B1392" s="161"/>
      <c r="C1392" s="161"/>
      <c r="D1392" s="161"/>
      <c r="E1392" s="183"/>
      <c r="F1392" s="161"/>
      <c r="G1392" s="161"/>
      <c r="H1392" s="161"/>
      <c r="I1392" s="161"/>
      <c r="J1392" s="161"/>
      <c r="K1392" s="161"/>
      <c r="L1392" s="161"/>
      <c r="M1392" s="161"/>
      <c r="N1392" s="161"/>
    </row>
    <row r="1393" spans="1:14" x14ac:dyDescent="0.2">
      <c r="A1393" s="161"/>
      <c r="B1393" s="161"/>
      <c r="C1393" s="161"/>
      <c r="D1393" s="161"/>
      <c r="E1393" s="183"/>
      <c r="F1393" s="161"/>
      <c r="G1393" s="161"/>
      <c r="H1393" s="161"/>
      <c r="I1393" s="161"/>
      <c r="J1393" s="161"/>
      <c r="K1393" s="161"/>
      <c r="L1393" s="161"/>
      <c r="M1393" s="161"/>
      <c r="N1393" s="161"/>
    </row>
    <row r="1394" spans="1:14" x14ac:dyDescent="0.2">
      <c r="A1394" s="161"/>
      <c r="B1394" s="161"/>
      <c r="C1394" s="161"/>
      <c r="D1394" s="161"/>
      <c r="E1394" s="183"/>
      <c r="F1394" s="161"/>
      <c r="G1394" s="161"/>
      <c r="H1394" s="161"/>
      <c r="I1394" s="161"/>
      <c r="J1394" s="161"/>
      <c r="K1394" s="161"/>
      <c r="L1394" s="161"/>
      <c r="M1394" s="161"/>
      <c r="N1394" s="161"/>
    </row>
    <row r="1395" spans="1:14" x14ac:dyDescent="0.2">
      <c r="A1395" s="161"/>
      <c r="B1395" s="161"/>
      <c r="C1395" s="161"/>
      <c r="D1395" s="161"/>
      <c r="E1395" s="183"/>
      <c r="F1395" s="161"/>
      <c r="G1395" s="161"/>
      <c r="H1395" s="161"/>
      <c r="I1395" s="161"/>
      <c r="J1395" s="161"/>
      <c r="K1395" s="161"/>
      <c r="L1395" s="161"/>
      <c r="M1395" s="161"/>
      <c r="N1395" s="161"/>
    </row>
    <row r="1396" spans="1:14" x14ac:dyDescent="0.2">
      <c r="A1396" s="161"/>
      <c r="B1396" s="161"/>
      <c r="C1396" s="161"/>
      <c r="D1396" s="161"/>
      <c r="E1396" s="183"/>
      <c r="F1396" s="161"/>
      <c r="G1396" s="161"/>
      <c r="H1396" s="161"/>
      <c r="I1396" s="161"/>
      <c r="J1396" s="161"/>
      <c r="K1396" s="161"/>
      <c r="L1396" s="161"/>
      <c r="M1396" s="161"/>
      <c r="N1396" s="161"/>
    </row>
    <row r="1397" spans="1:14" x14ac:dyDescent="0.2">
      <c r="A1397" s="161"/>
      <c r="B1397" s="161"/>
      <c r="C1397" s="161"/>
      <c r="D1397" s="161"/>
      <c r="E1397" s="183"/>
      <c r="F1397" s="161"/>
      <c r="G1397" s="161"/>
      <c r="H1397" s="161"/>
      <c r="I1397" s="161"/>
      <c r="J1397" s="161"/>
      <c r="K1397" s="161"/>
      <c r="L1397" s="161"/>
      <c r="M1397" s="161"/>
      <c r="N1397" s="161"/>
    </row>
    <row r="1398" spans="1:14" x14ac:dyDescent="0.2">
      <c r="A1398" s="161"/>
      <c r="B1398" s="161"/>
      <c r="C1398" s="161"/>
      <c r="D1398" s="161"/>
      <c r="E1398" s="183"/>
      <c r="F1398" s="161"/>
      <c r="G1398" s="161"/>
      <c r="H1398" s="161"/>
      <c r="I1398" s="161"/>
      <c r="J1398" s="161"/>
      <c r="K1398" s="161"/>
      <c r="L1398" s="161"/>
      <c r="M1398" s="161"/>
      <c r="N1398" s="161"/>
    </row>
    <row r="1399" spans="1:14" x14ac:dyDescent="0.2">
      <c r="A1399" s="161"/>
      <c r="B1399" s="161"/>
      <c r="C1399" s="161"/>
      <c r="D1399" s="161"/>
      <c r="E1399" s="183"/>
      <c r="F1399" s="161"/>
      <c r="G1399" s="161"/>
      <c r="H1399" s="161"/>
      <c r="I1399" s="161"/>
      <c r="J1399" s="161"/>
      <c r="K1399" s="161"/>
      <c r="L1399" s="161"/>
      <c r="M1399" s="161"/>
      <c r="N1399" s="161"/>
    </row>
    <row r="1400" spans="1:14" x14ac:dyDescent="0.2">
      <c r="A1400" s="161"/>
      <c r="B1400" s="161"/>
      <c r="C1400" s="161"/>
      <c r="D1400" s="161"/>
      <c r="E1400" s="183"/>
      <c r="F1400" s="161"/>
      <c r="G1400" s="161"/>
      <c r="H1400" s="161"/>
      <c r="I1400" s="161"/>
      <c r="J1400" s="161"/>
      <c r="K1400" s="161"/>
      <c r="L1400" s="161"/>
      <c r="M1400" s="161"/>
      <c r="N1400" s="161"/>
    </row>
    <row r="1401" spans="1:14" x14ac:dyDescent="0.2">
      <c r="A1401" s="161"/>
      <c r="B1401" s="161"/>
      <c r="C1401" s="161"/>
      <c r="D1401" s="161"/>
      <c r="E1401" s="183"/>
      <c r="F1401" s="161"/>
      <c r="G1401" s="161"/>
      <c r="H1401" s="161"/>
      <c r="I1401" s="161"/>
      <c r="J1401" s="161"/>
      <c r="K1401" s="161"/>
      <c r="L1401" s="161"/>
      <c r="M1401" s="161"/>
      <c r="N1401" s="161"/>
    </row>
    <row r="1402" spans="1:14" x14ac:dyDescent="0.2">
      <c r="A1402" s="161"/>
      <c r="B1402" s="161"/>
      <c r="C1402" s="161"/>
      <c r="D1402" s="161"/>
      <c r="E1402" s="183"/>
      <c r="F1402" s="161"/>
      <c r="G1402" s="161"/>
      <c r="H1402" s="161"/>
      <c r="I1402" s="161"/>
      <c r="J1402" s="161"/>
      <c r="K1402" s="161"/>
      <c r="L1402" s="161"/>
      <c r="M1402" s="161"/>
      <c r="N1402" s="161"/>
    </row>
    <row r="1403" spans="1:14" x14ac:dyDescent="0.2">
      <c r="A1403" s="161"/>
      <c r="B1403" s="161"/>
      <c r="C1403" s="161"/>
      <c r="D1403" s="161"/>
      <c r="E1403" s="183"/>
      <c r="F1403" s="161"/>
      <c r="G1403" s="161"/>
      <c r="H1403" s="161"/>
      <c r="I1403" s="161"/>
      <c r="J1403" s="161"/>
      <c r="K1403" s="161"/>
      <c r="L1403" s="161"/>
      <c r="M1403" s="161"/>
      <c r="N1403" s="161"/>
    </row>
    <row r="1404" spans="1:14" x14ac:dyDescent="0.2">
      <c r="A1404" s="161"/>
      <c r="B1404" s="161"/>
      <c r="C1404" s="161"/>
      <c r="D1404" s="161"/>
      <c r="E1404" s="183"/>
      <c r="F1404" s="161"/>
      <c r="G1404" s="161"/>
      <c r="H1404" s="161"/>
      <c r="I1404" s="161"/>
      <c r="J1404" s="161"/>
      <c r="K1404" s="161"/>
      <c r="L1404" s="161"/>
      <c r="M1404" s="161"/>
      <c r="N1404" s="161"/>
    </row>
    <row r="1405" spans="1:14" x14ac:dyDescent="0.2">
      <c r="A1405" s="161"/>
      <c r="B1405" s="161"/>
      <c r="C1405" s="161"/>
      <c r="D1405" s="161"/>
      <c r="E1405" s="183"/>
      <c r="F1405" s="161"/>
      <c r="G1405" s="161"/>
      <c r="H1405" s="161"/>
      <c r="I1405" s="161"/>
      <c r="J1405" s="161"/>
      <c r="K1405" s="161"/>
      <c r="L1405" s="161"/>
      <c r="M1405" s="161"/>
      <c r="N1405" s="161"/>
    </row>
    <row r="1406" spans="1:14" x14ac:dyDescent="0.2">
      <c r="A1406" s="161"/>
      <c r="B1406" s="161"/>
      <c r="C1406" s="161"/>
      <c r="D1406" s="161"/>
      <c r="E1406" s="183"/>
      <c r="F1406" s="161"/>
      <c r="G1406" s="161"/>
      <c r="H1406" s="161"/>
      <c r="I1406" s="161"/>
      <c r="J1406" s="161"/>
      <c r="K1406" s="161"/>
      <c r="L1406" s="161"/>
      <c r="M1406" s="161"/>
      <c r="N1406" s="161"/>
    </row>
    <row r="1407" spans="1:14" x14ac:dyDescent="0.2">
      <c r="A1407" s="161"/>
      <c r="B1407" s="161"/>
      <c r="C1407" s="161"/>
      <c r="D1407" s="161"/>
      <c r="E1407" s="183"/>
      <c r="F1407" s="161"/>
      <c r="G1407" s="161"/>
      <c r="H1407" s="161"/>
      <c r="I1407" s="161"/>
      <c r="J1407" s="161"/>
      <c r="K1407" s="161"/>
      <c r="L1407" s="161"/>
      <c r="M1407" s="161"/>
      <c r="N1407" s="161"/>
    </row>
    <row r="1408" spans="1:14" x14ac:dyDescent="0.2">
      <c r="A1408" s="161"/>
      <c r="B1408" s="161"/>
      <c r="C1408" s="161"/>
      <c r="D1408" s="161"/>
      <c r="E1408" s="183"/>
      <c r="F1408" s="161"/>
      <c r="G1408" s="161"/>
      <c r="H1408" s="161"/>
      <c r="I1408" s="161"/>
      <c r="J1408" s="161"/>
      <c r="K1408" s="161"/>
      <c r="L1408" s="161"/>
      <c r="M1408" s="161"/>
      <c r="N1408" s="161"/>
    </row>
    <row r="1409" spans="1:14" x14ac:dyDescent="0.2">
      <c r="A1409" s="161"/>
      <c r="B1409" s="161"/>
      <c r="C1409" s="161"/>
      <c r="D1409" s="161"/>
      <c r="E1409" s="183"/>
      <c r="F1409" s="161"/>
      <c r="G1409" s="161"/>
      <c r="H1409" s="161"/>
      <c r="I1409" s="161"/>
      <c r="J1409" s="161"/>
      <c r="K1409" s="161"/>
      <c r="L1409" s="161"/>
      <c r="M1409" s="161"/>
      <c r="N1409" s="161"/>
    </row>
    <row r="1410" spans="1:14" x14ac:dyDescent="0.2">
      <c r="A1410" s="161"/>
      <c r="B1410" s="161"/>
      <c r="C1410" s="161"/>
      <c r="D1410" s="161"/>
      <c r="E1410" s="183"/>
      <c r="F1410" s="161"/>
      <c r="G1410" s="161"/>
      <c r="H1410" s="161"/>
      <c r="I1410" s="161"/>
      <c r="J1410" s="161"/>
      <c r="K1410" s="161"/>
      <c r="L1410" s="161"/>
      <c r="M1410" s="161"/>
      <c r="N1410" s="161"/>
    </row>
    <row r="1411" spans="1:14" x14ac:dyDescent="0.2">
      <c r="A1411" s="161"/>
      <c r="B1411" s="161"/>
      <c r="C1411" s="161"/>
      <c r="D1411" s="161"/>
      <c r="E1411" s="183"/>
      <c r="F1411" s="161"/>
      <c r="G1411" s="161"/>
      <c r="H1411" s="161"/>
      <c r="I1411" s="161"/>
      <c r="J1411" s="161"/>
      <c r="K1411" s="161"/>
      <c r="L1411" s="161"/>
      <c r="M1411" s="161"/>
      <c r="N1411" s="161"/>
    </row>
    <row r="1412" spans="1:14" x14ac:dyDescent="0.2">
      <c r="A1412" s="161"/>
      <c r="B1412" s="161"/>
      <c r="C1412" s="161"/>
      <c r="D1412" s="161"/>
      <c r="E1412" s="183"/>
      <c r="F1412" s="161"/>
      <c r="G1412" s="161"/>
      <c r="H1412" s="161"/>
      <c r="I1412" s="161"/>
      <c r="J1412" s="161"/>
      <c r="K1412" s="161"/>
      <c r="L1412" s="161"/>
      <c r="M1412" s="161"/>
      <c r="N1412" s="161"/>
    </row>
    <row r="1413" spans="1:14" x14ac:dyDescent="0.2">
      <c r="A1413" s="161"/>
      <c r="B1413" s="161"/>
      <c r="C1413" s="161"/>
      <c r="D1413" s="161"/>
      <c r="E1413" s="183"/>
      <c r="F1413" s="161"/>
      <c r="G1413" s="161"/>
      <c r="H1413" s="161"/>
      <c r="I1413" s="161"/>
      <c r="J1413" s="161"/>
      <c r="K1413" s="161"/>
      <c r="L1413" s="161"/>
      <c r="M1413" s="161"/>
      <c r="N1413" s="161"/>
    </row>
    <row r="1414" spans="1:14" x14ac:dyDescent="0.2">
      <c r="A1414" s="161"/>
      <c r="B1414" s="161"/>
      <c r="C1414" s="161"/>
      <c r="D1414" s="161"/>
      <c r="E1414" s="183"/>
      <c r="F1414" s="161"/>
      <c r="G1414" s="161"/>
      <c r="H1414" s="161"/>
      <c r="I1414" s="161"/>
      <c r="J1414" s="161"/>
      <c r="K1414" s="161"/>
      <c r="L1414" s="161"/>
      <c r="M1414" s="161"/>
      <c r="N1414" s="161"/>
    </row>
    <row r="1415" spans="1:14" x14ac:dyDescent="0.2">
      <c r="A1415" s="161"/>
      <c r="B1415" s="161"/>
      <c r="C1415" s="161"/>
      <c r="D1415" s="161"/>
      <c r="E1415" s="183"/>
      <c r="F1415" s="161"/>
      <c r="G1415" s="161"/>
      <c r="H1415" s="161"/>
      <c r="I1415" s="161"/>
      <c r="J1415" s="161"/>
      <c r="K1415" s="161"/>
      <c r="L1415" s="161"/>
      <c r="M1415" s="161"/>
      <c r="N1415" s="161"/>
    </row>
    <row r="1416" spans="1:14" x14ac:dyDescent="0.2">
      <c r="A1416" s="161"/>
      <c r="B1416" s="161"/>
      <c r="C1416" s="161"/>
      <c r="D1416" s="161"/>
      <c r="E1416" s="183"/>
      <c r="F1416" s="161"/>
      <c r="G1416" s="161"/>
      <c r="H1416" s="161"/>
      <c r="I1416" s="161"/>
      <c r="J1416" s="161"/>
      <c r="K1416" s="161"/>
      <c r="L1416" s="161"/>
      <c r="M1416" s="161"/>
      <c r="N1416" s="161"/>
    </row>
    <row r="1417" spans="1:14" x14ac:dyDescent="0.2">
      <c r="A1417" s="161"/>
      <c r="B1417" s="161"/>
      <c r="C1417" s="161"/>
      <c r="D1417" s="161"/>
      <c r="E1417" s="183"/>
      <c r="F1417" s="161"/>
      <c r="G1417" s="161"/>
      <c r="H1417" s="161"/>
      <c r="I1417" s="161"/>
      <c r="J1417" s="161"/>
      <c r="K1417" s="161"/>
      <c r="L1417" s="161"/>
      <c r="M1417" s="161"/>
      <c r="N1417" s="161"/>
    </row>
    <row r="1418" spans="1:14" x14ac:dyDescent="0.2">
      <c r="A1418" s="161"/>
      <c r="B1418" s="161"/>
      <c r="C1418" s="161"/>
      <c r="D1418" s="161"/>
      <c r="E1418" s="183"/>
      <c r="F1418" s="161"/>
      <c r="G1418" s="161"/>
      <c r="H1418" s="161"/>
      <c r="I1418" s="161"/>
      <c r="J1418" s="161"/>
      <c r="K1418" s="161"/>
      <c r="L1418" s="161"/>
      <c r="M1418" s="161"/>
      <c r="N1418" s="161"/>
    </row>
    <row r="1419" spans="1:14" x14ac:dyDescent="0.2">
      <c r="A1419" s="161"/>
      <c r="B1419" s="161"/>
      <c r="C1419" s="161"/>
      <c r="D1419" s="161"/>
      <c r="E1419" s="183"/>
      <c r="F1419" s="161"/>
      <c r="G1419" s="161"/>
      <c r="H1419" s="161"/>
      <c r="I1419" s="161"/>
      <c r="J1419" s="161"/>
      <c r="K1419" s="161"/>
      <c r="L1419" s="161"/>
      <c r="M1419" s="161"/>
      <c r="N1419" s="161"/>
    </row>
    <row r="1420" spans="1:14" x14ac:dyDescent="0.2">
      <c r="A1420" s="161"/>
      <c r="B1420" s="161"/>
      <c r="C1420" s="161"/>
      <c r="D1420" s="161"/>
      <c r="E1420" s="183"/>
      <c r="F1420" s="161"/>
      <c r="G1420" s="161"/>
      <c r="H1420" s="161"/>
      <c r="I1420" s="161"/>
      <c r="J1420" s="161"/>
      <c r="K1420" s="161"/>
      <c r="L1420" s="161"/>
      <c r="M1420" s="161"/>
      <c r="N1420" s="161"/>
    </row>
    <row r="1421" spans="1:14" x14ac:dyDescent="0.2">
      <c r="A1421" s="161"/>
      <c r="B1421" s="161"/>
      <c r="C1421" s="161"/>
      <c r="D1421" s="161"/>
      <c r="E1421" s="183"/>
      <c r="F1421" s="161"/>
      <c r="G1421" s="161"/>
      <c r="H1421" s="161"/>
      <c r="I1421" s="161"/>
      <c r="J1421" s="161"/>
      <c r="K1421" s="161"/>
      <c r="L1421" s="161"/>
      <c r="M1421" s="161"/>
      <c r="N1421" s="161"/>
    </row>
    <row r="1422" spans="1:14" x14ac:dyDescent="0.2">
      <c r="A1422" s="161"/>
      <c r="B1422" s="161"/>
      <c r="C1422" s="161"/>
      <c r="D1422" s="161"/>
      <c r="E1422" s="183"/>
      <c r="F1422" s="161"/>
      <c r="G1422" s="161"/>
      <c r="H1422" s="161"/>
      <c r="I1422" s="161"/>
      <c r="J1422" s="161"/>
      <c r="K1422" s="161"/>
      <c r="L1422" s="161"/>
      <c r="M1422" s="161"/>
      <c r="N1422" s="161"/>
    </row>
    <row r="1423" spans="1:14" x14ac:dyDescent="0.2">
      <c r="A1423" s="161"/>
      <c r="B1423" s="161"/>
      <c r="C1423" s="161"/>
      <c r="D1423" s="161"/>
      <c r="E1423" s="183"/>
      <c r="F1423" s="161"/>
      <c r="G1423" s="161"/>
      <c r="H1423" s="161"/>
      <c r="I1423" s="161"/>
      <c r="J1423" s="161"/>
      <c r="K1423" s="161"/>
      <c r="L1423" s="161"/>
      <c r="M1423" s="161"/>
      <c r="N1423" s="161"/>
    </row>
    <row r="1424" spans="1:14" x14ac:dyDescent="0.2">
      <c r="A1424" s="161"/>
      <c r="B1424" s="161"/>
      <c r="C1424" s="161"/>
      <c r="D1424" s="161"/>
      <c r="E1424" s="183"/>
      <c r="F1424" s="161"/>
      <c r="G1424" s="161"/>
      <c r="H1424" s="161"/>
      <c r="I1424" s="161"/>
      <c r="J1424" s="161"/>
      <c r="K1424" s="161"/>
      <c r="L1424" s="161"/>
      <c r="M1424" s="161"/>
      <c r="N1424" s="161"/>
    </row>
    <row r="1425" spans="1:14" x14ac:dyDescent="0.2">
      <c r="A1425" s="161"/>
      <c r="B1425" s="161"/>
      <c r="C1425" s="161"/>
      <c r="D1425" s="161"/>
      <c r="E1425" s="183"/>
      <c r="F1425" s="161"/>
      <c r="G1425" s="161"/>
      <c r="H1425" s="161"/>
      <c r="I1425" s="161"/>
      <c r="J1425" s="161"/>
      <c r="K1425" s="161"/>
      <c r="L1425" s="161"/>
      <c r="M1425" s="161"/>
      <c r="N1425" s="161"/>
    </row>
    <row r="1426" spans="1:14" x14ac:dyDescent="0.2">
      <c r="A1426" s="161"/>
      <c r="B1426" s="161"/>
      <c r="C1426" s="161"/>
      <c r="D1426" s="161"/>
      <c r="E1426" s="183"/>
      <c r="F1426" s="161"/>
      <c r="G1426" s="161"/>
      <c r="H1426" s="161"/>
      <c r="I1426" s="161"/>
      <c r="J1426" s="161"/>
      <c r="K1426" s="161"/>
      <c r="L1426" s="161"/>
      <c r="M1426" s="161"/>
      <c r="N1426" s="161"/>
    </row>
    <row r="1427" spans="1:14" x14ac:dyDescent="0.2">
      <c r="A1427" s="161"/>
      <c r="B1427" s="161"/>
      <c r="C1427" s="161"/>
      <c r="D1427" s="161"/>
      <c r="E1427" s="183"/>
      <c r="F1427" s="161"/>
      <c r="G1427" s="161"/>
      <c r="H1427" s="161"/>
      <c r="I1427" s="161"/>
      <c r="J1427" s="161"/>
      <c r="K1427" s="161"/>
      <c r="L1427" s="161"/>
      <c r="M1427" s="161"/>
      <c r="N1427" s="161"/>
    </row>
    <row r="1428" spans="1:14" x14ac:dyDescent="0.2">
      <c r="A1428" s="161"/>
      <c r="B1428" s="161"/>
      <c r="C1428" s="161"/>
      <c r="D1428" s="161"/>
      <c r="E1428" s="183"/>
      <c r="F1428" s="161"/>
      <c r="G1428" s="161"/>
      <c r="H1428" s="161"/>
      <c r="I1428" s="161"/>
      <c r="J1428" s="161"/>
      <c r="K1428" s="161"/>
      <c r="L1428" s="161"/>
      <c r="M1428" s="161"/>
      <c r="N1428" s="161"/>
    </row>
    <row r="1429" spans="1:14" x14ac:dyDescent="0.2">
      <c r="A1429" s="161"/>
      <c r="B1429" s="161"/>
      <c r="C1429" s="161"/>
      <c r="D1429" s="161"/>
      <c r="E1429" s="183"/>
      <c r="F1429" s="161"/>
      <c r="G1429" s="161"/>
      <c r="H1429" s="161"/>
      <c r="I1429" s="161"/>
      <c r="J1429" s="161"/>
      <c r="K1429" s="161"/>
      <c r="L1429" s="161"/>
      <c r="M1429" s="161"/>
      <c r="N1429" s="161"/>
    </row>
    <row r="1430" spans="1:14" x14ac:dyDescent="0.2">
      <c r="A1430" s="161"/>
      <c r="B1430" s="161"/>
      <c r="C1430" s="161"/>
      <c r="D1430" s="161"/>
      <c r="E1430" s="183"/>
      <c r="F1430" s="161"/>
      <c r="G1430" s="161"/>
      <c r="H1430" s="161"/>
      <c r="I1430" s="161"/>
      <c r="J1430" s="161"/>
      <c r="K1430" s="161"/>
      <c r="L1430" s="161"/>
      <c r="M1430" s="161"/>
      <c r="N1430" s="161"/>
    </row>
    <row r="1431" spans="1:14" x14ac:dyDescent="0.2">
      <c r="A1431" s="161"/>
      <c r="B1431" s="161"/>
      <c r="C1431" s="161"/>
      <c r="D1431" s="161"/>
      <c r="E1431" s="183"/>
      <c r="F1431" s="161"/>
      <c r="G1431" s="161"/>
      <c r="H1431" s="161"/>
      <c r="I1431" s="161"/>
      <c r="J1431" s="161"/>
      <c r="K1431" s="161"/>
      <c r="L1431" s="161"/>
      <c r="M1431" s="161"/>
      <c r="N1431" s="161"/>
    </row>
    <row r="1432" spans="1:14" x14ac:dyDescent="0.2">
      <c r="A1432" s="161"/>
      <c r="B1432" s="161"/>
      <c r="C1432" s="161"/>
      <c r="D1432" s="161"/>
      <c r="E1432" s="183"/>
      <c r="F1432" s="161"/>
      <c r="G1432" s="161"/>
      <c r="H1432" s="161"/>
      <c r="I1432" s="161"/>
      <c r="J1432" s="161"/>
      <c r="K1432" s="161"/>
      <c r="L1432" s="161"/>
      <c r="M1432" s="161"/>
      <c r="N1432" s="161"/>
    </row>
    <row r="1433" spans="1:14" x14ac:dyDescent="0.2">
      <c r="A1433" s="161"/>
      <c r="B1433" s="161"/>
      <c r="C1433" s="161"/>
      <c r="D1433" s="161"/>
      <c r="E1433" s="183"/>
      <c r="F1433" s="161"/>
      <c r="G1433" s="161"/>
      <c r="H1433" s="161"/>
      <c r="I1433" s="161"/>
      <c r="J1433" s="161"/>
      <c r="K1433" s="161"/>
      <c r="L1433" s="161"/>
      <c r="M1433" s="161"/>
      <c r="N1433" s="161"/>
    </row>
    <row r="1434" spans="1:14" x14ac:dyDescent="0.2">
      <c r="A1434" s="161"/>
      <c r="B1434" s="161"/>
      <c r="C1434" s="161"/>
      <c r="D1434" s="161"/>
      <c r="E1434" s="183"/>
      <c r="F1434" s="161"/>
      <c r="G1434" s="161"/>
      <c r="H1434" s="161"/>
      <c r="I1434" s="161"/>
      <c r="J1434" s="161"/>
      <c r="K1434" s="161"/>
      <c r="L1434" s="161"/>
      <c r="M1434" s="161"/>
      <c r="N1434" s="161"/>
    </row>
    <row r="1435" spans="1:14" x14ac:dyDescent="0.2">
      <c r="A1435" s="161"/>
      <c r="B1435" s="161"/>
      <c r="C1435" s="161"/>
      <c r="D1435" s="161"/>
      <c r="E1435" s="183"/>
      <c r="F1435" s="161"/>
      <c r="G1435" s="161"/>
      <c r="H1435" s="161"/>
      <c r="I1435" s="161"/>
      <c r="J1435" s="161"/>
      <c r="K1435" s="161"/>
      <c r="L1435" s="161"/>
      <c r="M1435" s="161"/>
      <c r="N1435" s="161"/>
    </row>
    <row r="1436" spans="1:14" x14ac:dyDescent="0.2">
      <c r="A1436" s="161"/>
      <c r="B1436" s="161"/>
      <c r="C1436" s="161"/>
      <c r="D1436" s="161"/>
      <c r="E1436" s="183"/>
      <c r="F1436" s="161"/>
      <c r="G1436" s="161"/>
      <c r="H1436" s="161"/>
      <c r="I1436" s="161"/>
      <c r="J1436" s="161"/>
      <c r="K1436" s="161"/>
      <c r="L1436" s="161"/>
      <c r="M1436" s="161"/>
      <c r="N1436" s="161"/>
    </row>
    <row r="1437" spans="1:14" x14ac:dyDescent="0.2">
      <c r="A1437" s="161"/>
      <c r="B1437" s="161"/>
      <c r="C1437" s="161"/>
      <c r="D1437" s="161"/>
      <c r="E1437" s="183"/>
      <c r="F1437" s="161"/>
      <c r="G1437" s="161"/>
      <c r="H1437" s="161"/>
      <c r="I1437" s="161"/>
      <c r="J1437" s="161"/>
      <c r="K1437" s="161"/>
      <c r="L1437" s="161"/>
      <c r="M1437" s="161"/>
      <c r="N1437" s="161"/>
    </row>
    <row r="1438" spans="1:14" x14ac:dyDescent="0.2">
      <c r="A1438" s="161"/>
      <c r="B1438" s="161"/>
      <c r="C1438" s="161"/>
      <c r="D1438" s="161"/>
      <c r="E1438" s="183"/>
      <c r="F1438" s="161"/>
      <c r="G1438" s="161"/>
      <c r="H1438" s="161"/>
      <c r="I1438" s="161"/>
      <c r="J1438" s="161"/>
      <c r="K1438" s="161"/>
      <c r="L1438" s="161"/>
      <c r="M1438" s="161"/>
      <c r="N1438" s="161"/>
    </row>
    <row r="1439" spans="1:14" x14ac:dyDescent="0.2">
      <c r="A1439" s="161"/>
      <c r="B1439" s="161"/>
      <c r="C1439" s="161"/>
      <c r="D1439" s="161"/>
      <c r="E1439" s="183"/>
      <c r="F1439" s="161"/>
      <c r="G1439" s="161"/>
      <c r="H1439" s="161"/>
      <c r="I1439" s="161"/>
      <c r="J1439" s="161"/>
      <c r="K1439" s="161"/>
      <c r="L1439" s="161"/>
      <c r="M1439" s="161"/>
      <c r="N1439" s="161"/>
    </row>
    <row r="1440" spans="1:14" x14ac:dyDescent="0.2">
      <c r="A1440" s="161"/>
      <c r="B1440" s="161"/>
      <c r="C1440" s="161"/>
      <c r="D1440" s="161"/>
      <c r="E1440" s="183"/>
      <c r="F1440" s="161"/>
      <c r="G1440" s="161"/>
      <c r="H1440" s="161"/>
      <c r="I1440" s="161"/>
      <c r="J1440" s="161"/>
      <c r="K1440" s="161"/>
      <c r="L1440" s="161"/>
      <c r="M1440" s="161"/>
      <c r="N1440" s="161"/>
    </row>
    <row r="1441" spans="1:14" x14ac:dyDescent="0.2">
      <c r="A1441" s="161"/>
      <c r="B1441" s="161"/>
      <c r="C1441" s="161"/>
      <c r="D1441" s="161"/>
      <c r="E1441" s="183"/>
      <c r="F1441" s="161"/>
      <c r="G1441" s="161"/>
      <c r="H1441" s="161"/>
      <c r="I1441" s="161"/>
      <c r="J1441" s="161"/>
      <c r="K1441" s="161"/>
      <c r="L1441" s="161"/>
      <c r="M1441" s="161"/>
      <c r="N1441" s="161"/>
    </row>
    <row r="1442" spans="1:14" x14ac:dyDescent="0.2">
      <c r="A1442" s="161"/>
      <c r="B1442" s="161"/>
      <c r="C1442" s="161"/>
      <c r="D1442" s="161"/>
      <c r="E1442" s="183"/>
      <c r="F1442" s="161"/>
      <c r="G1442" s="161"/>
      <c r="H1442" s="161"/>
      <c r="I1442" s="161"/>
      <c r="J1442" s="161"/>
      <c r="K1442" s="161"/>
      <c r="L1442" s="161"/>
      <c r="M1442" s="161"/>
      <c r="N1442" s="161"/>
    </row>
    <row r="1443" spans="1:14" x14ac:dyDescent="0.2">
      <c r="A1443" s="161"/>
      <c r="B1443" s="161"/>
      <c r="C1443" s="161"/>
      <c r="D1443" s="161"/>
      <c r="E1443" s="183"/>
      <c r="F1443" s="161"/>
      <c r="G1443" s="161"/>
      <c r="H1443" s="161"/>
      <c r="I1443" s="161"/>
      <c r="J1443" s="161"/>
      <c r="K1443" s="161"/>
      <c r="L1443" s="161"/>
      <c r="M1443" s="161"/>
      <c r="N1443" s="161"/>
    </row>
    <row r="1444" spans="1:14" x14ac:dyDescent="0.2">
      <c r="A1444" s="161"/>
      <c r="B1444" s="161"/>
      <c r="C1444" s="161"/>
      <c r="D1444" s="161"/>
      <c r="E1444" s="183"/>
      <c r="F1444" s="161"/>
      <c r="G1444" s="161"/>
      <c r="H1444" s="161"/>
      <c r="I1444" s="161"/>
      <c r="J1444" s="161"/>
      <c r="K1444" s="161"/>
      <c r="L1444" s="161"/>
      <c r="M1444" s="161"/>
      <c r="N1444" s="161"/>
    </row>
    <row r="1445" spans="1:14" x14ac:dyDescent="0.2">
      <c r="A1445" s="161"/>
      <c r="B1445" s="161"/>
      <c r="C1445" s="161"/>
      <c r="D1445" s="161"/>
      <c r="E1445" s="183"/>
      <c r="F1445" s="161"/>
      <c r="G1445" s="161"/>
      <c r="H1445" s="161"/>
      <c r="I1445" s="161"/>
      <c r="J1445" s="161"/>
      <c r="K1445" s="161"/>
      <c r="L1445" s="161"/>
      <c r="M1445" s="161"/>
      <c r="N1445" s="161"/>
    </row>
  </sheetData>
  <mergeCells count="16">
    <mergeCell ref="M9:M10"/>
    <mergeCell ref="N9:N10"/>
    <mergeCell ref="A920:E920"/>
    <mergeCell ref="A1:D1"/>
    <mergeCell ref="A8:D8"/>
    <mergeCell ref="A6:N6"/>
    <mergeCell ref="A9:A10"/>
    <mergeCell ref="B9:D9"/>
    <mergeCell ref="E9:E10"/>
    <mergeCell ref="F9:F10"/>
    <mergeCell ref="G9:G10"/>
    <mergeCell ref="H9:H10"/>
    <mergeCell ref="I9:I10"/>
    <mergeCell ref="J9:J10"/>
    <mergeCell ref="K9:K10"/>
    <mergeCell ref="L9:L10"/>
  </mergeCells>
  <pageMargins left="0.39370078740157483" right="0.39370078740157483" top="0.98425196850393704" bottom="0.39370078740157483" header="0.51181102362204722" footer="0.51181102362204722"/>
  <pageSetup paperSize="9" scale="78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99FF"/>
    <pageSetUpPr fitToPage="1"/>
  </sheetPr>
  <dimension ref="A1:F26"/>
  <sheetViews>
    <sheetView workbookViewId="0">
      <selection activeCell="C4" sqref="C4"/>
    </sheetView>
  </sheetViews>
  <sheetFormatPr defaultRowHeight="12.75" x14ac:dyDescent="0.2"/>
  <cols>
    <col min="1" max="1" width="29.28515625" style="20" customWidth="1"/>
    <col min="2" max="2" width="82" style="20" customWidth="1"/>
    <col min="3" max="3" width="16.42578125" style="20" customWidth="1"/>
    <col min="4" max="4" width="14.7109375" style="20" customWidth="1"/>
    <col min="5" max="5" width="14.5703125" style="20" customWidth="1"/>
    <col min="6" max="6" width="19" style="20" customWidth="1"/>
    <col min="7" max="11" width="20.140625" style="20" customWidth="1"/>
    <col min="12" max="249" width="9.140625" style="20"/>
    <col min="250" max="250" width="29.28515625" style="20" customWidth="1"/>
    <col min="251" max="251" width="82" style="20" customWidth="1"/>
    <col min="252" max="253" width="0" style="20" hidden="1" customWidth="1"/>
    <col min="254" max="254" width="16.42578125" style="20" customWidth="1"/>
    <col min="255" max="255" width="14.7109375" style="20" customWidth="1"/>
    <col min="256" max="256" width="14.5703125" style="20" customWidth="1"/>
    <col min="257" max="505" width="9.140625" style="20"/>
    <col min="506" max="506" width="29.28515625" style="20" customWidth="1"/>
    <col min="507" max="507" width="82" style="20" customWidth="1"/>
    <col min="508" max="509" width="0" style="20" hidden="1" customWidth="1"/>
    <col min="510" max="510" width="16.42578125" style="20" customWidth="1"/>
    <col min="511" max="511" width="14.7109375" style="20" customWidth="1"/>
    <col min="512" max="512" width="14.5703125" style="20" customWidth="1"/>
    <col min="513" max="761" width="9.140625" style="20"/>
    <col min="762" max="762" width="29.28515625" style="20" customWidth="1"/>
    <col min="763" max="763" width="82" style="20" customWidth="1"/>
    <col min="764" max="765" width="0" style="20" hidden="1" customWidth="1"/>
    <col min="766" max="766" width="16.42578125" style="20" customWidth="1"/>
    <col min="767" max="767" width="14.7109375" style="20" customWidth="1"/>
    <col min="768" max="768" width="14.5703125" style="20" customWidth="1"/>
    <col min="769" max="1017" width="9.140625" style="20"/>
    <col min="1018" max="1018" width="29.28515625" style="20" customWidth="1"/>
    <col min="1019" max="1019" width="82" style="20" customWidth="1"/>
    <col min="1020" max="1021" width="0" style="20" hidden="1" customWidth="1"/>
    <col min="1022" max="1022" width="16.42578125" style="20" customWidth="1"/>
    <col min="1023" max="1023" width="14.7109375" style="20" customWidth="1"/>
    <col min="1024" max="1024" width="14.5703125" style="20" customWidth="1"/>
    <col min="1025" max="1273" width="9.140625" style="20"/>
    <col min="1274" max="1274" width="29.28515625" style="20" customWidth="1"/>
    <col min="1275" max="1275" width="82" style="20" customWidth="1"/>
    <col min="1276" max="1277" width="0" style="20" hidden="1" customWidth="1"/>
    <col min="1278" max="1278" width="16.42578125" style="20" customWidth="1"/>
    <col min="1279" max="1279" width="14.7109375" style="20" customWidth="1"/>
    <col min="1280" max="1280" width="14.5703125" style="20" customWidth="1"/>
    <col min="1281" max="1529" width="9.140625" style="20"/>
    <col min="1530" max="1530" width="29.28515625" style="20" customWidth="1"/>
    <col min="1531" max="1531" width="82" style="20" customWidth="1"/>
    <col min="1532" max="1533" width="0" style="20" hidden="1" customWidth="1"/>
    <col min="1534" max="1534" width="16.42578125" style="20" customWidth="1"/>
    <col min="1535" max="1535" width="14.7109375" style="20" customWidth="1"/>
    <col min="1536" max="1536" width="14.5703125" style="20" customWidth="1"/>
    <col min="1537" max="1785" width="9.140625" style="20"/>
    <col min="1786" max="1786" width="29.28515625" style="20" customWidth="1"/>
    <col min="1787" max="1787" width="82" style="20" customWidth="1"/>
    <col min="1788" max="1789" width="0" style="20" hidden="1" customWidth="1"/>
    <col min="1790" max="1790" width="16.42578125" style="20" customWidth="1"/>
    <col min="1791" max="1791" width="14.7109375" style="20" customWidth="1"/>
    <col min="1792" max="1792" width="14.5703125" style="20" customWidth="1"/>
    <col min="1793" max="2041" width="9.140625" style="20"/>
    <col min="2042" max="2042" width="29.28515625" style="20" customWidth="1"/>
    <col min="2043" max="2043" width="82" style="20" customWidth="1"/>
    <col min="2044" max="2045" width="0" style="20" hidden="1" customWidth="1"/>
    <col min="2046" max="2046" width="16.42578125" style="20" customWidth="1"/>
    <col min="2047" max="2047" width="14.7109375" style="20" customWidth="1"/>
    <col min="2048" max="2048" width="14.5703125" style="20" customWidth="1"/>
    <col min="2049" max="2297" width="9.140625" style="20"/>
    <col min="2298" max="2298" width="29.28515625" style="20" customWidth="1"/>
    <col min="2299" max="2299" width="82" style="20" customWidth="1"/>
    <col min="2300" max="2301" width="0" style="20" hidden="1" customWidth="1"/>
    <col min="2302" max="2302" width="16.42578125" style="20" customWidth="1"/>
    <col min="2303" max="2303" width="14.7109375" style="20" customWidth="1"/>
    <col min="2304" max="2304" width="14.5703125" style="20" customWidth="1"/>
    <col min="2305" max="2553" width="9.140625" style="20"/>
    <col min="2554" max="2554" width="29.28515625" style="20" customWidth="1"/>
    <col min="2555" max="2555" width="82" style="20" customWidth="1"/>
    <col min="2556" max="2557" width="0" style="20" hidden="1" customWidth="1"/>
    <col min="2558" max="2558" width="16.42578125" style="20" customWidth="1"/>
    <col min="2559" max="2559" width="14.7109375" style="20" customWidth="1"/>
    <col min="2560" max="2560" width="14.5703125" style="20" customWidth="1"/>
    <col min="2561" max="2809" width="9.140625" style="20"/>
    <col min="2810" max="2810" width="29.28515625" style="20" customWidth="1"/>
    <col min="2811" max="2811" width="82" style="20" customWidth="1"/>
    <col min="2812" max="2813" width="0" style="20" hidden="1" customWidth="1"/>
    <col min="2814" max="2814" width="16.42578125" style="20" customWidth="1"/>
    <col min="2815" max="2815" width="14.7109375" style="20" customWidth="1"/>
    <col min="2816" max="2816" width="14.5703125" style="20" customWidth="1"/>
    <col min="2817" max="3065" width="9.140625" style="20"/>
    <col min="3066" max="3066" width="29.28515625" style="20" customWidth="1"/>
    <col min="3067" max="3067" width="82" style="20" customWidth="1"/>
    <col min="3068" max="3069" width="0" style="20" hidden="1" customWidth="1"/>
    <col min="3070" max="3070" width="16.42578125" style="20" customWidth="1"/>
    <col min="3071" max="3071" width="14.7109375" style="20" customWidth="1"/>
    <col min="3072" max="3072" width="14.5703125" style="20" customWidth="1"/>
    <col min="3073" max="3321" width="9.140625" style="20"/>
    <col min="3322" max="3322" width="29.28515625" style="20" customWidth="1"/>
    <col min="3323" max="3323" width="82" style="20" customWidth="1"/>
    <col min="3324" max="3325" width="0" style="20" hidden="1" customWidth="1"/>
    <col min="3326" max="3326" width="16.42578125" style="20" customWidth="1"/>
    <col min="3327" max="3327" width="14.7109375" style="20" customWidth="1"/>
    <col min="3328" max="3328" width="14.5703125" style="20" customWidth="1"/>
    <col min="3329" max="3577" width="9.140625" style="20"/>
    <col min="3578" max="3578" width="29.28515625" style="20" customWidth="1"/>
    <col min="3579" max="3579" width="82" style="20" customWidth="1"/>
    <col min="3580" max="3581" width="0" style="20" hidden="1" customWidth="1"/>
    <col min="3582" max="3582" width="16.42578125" style="20" customWidth="1"/>
    <col min="3583" max="3583" width="14.7109375" style="20" customWidth="1"/>
    <col min="3584" max="3584" width="14.5703125" style="20" customWidth="1"/>
    <col min="3585" max="3833" width="9.140625" style="20"/>
    <col min="3834" max="3834" width="29.28515625" style="20" customWidth="1"/>
    <col min="3835" max="3835" width="82" style="20" customWidth="1"/>
    <col min="3836" max="3837" width="0" style="20" hidden="1" customWidth="1"/>
    <col min="3838" max="3838" width="16.42578125" style="20" customWidth="1"/>
    <col min="3839" max="3839" width="14.7109375" style="20" customWidth="1"/>
    <col min="3840" max="3840" width="14.5703125" style="20" customWidth="1"/>
    <col min="3841" max="4089" width="9.140625" style="20"/>
    <col min="4090" max="4090" width="29.28515625" style="20" customWidth="1"/>
    <col min="4091" max="4091" width="82" style="20" customWidth="1"/>
    <col min="4092" max="4093" width="0" style="20" hidden="1" customWidth="1"/>
    <col min="4094" max="4094" width="16.42578125" style="20" customWidth="1"/>
    <col min="4095" max="4095" width="14.7109375" style="20" customWidth="1"/>
    <col min="4096" max="4096" width="14.5703125" style="20" customWidth="1"/>
    <col min="4097" max="4345" width="9.140625" style="20"/>
    <col min="4346" max="4346" width="29.28515625" style="20" customWidth="1"/>
    <col min="4347" max="4347" width="82" style="20" customWidth="1"/>
    <col min="4348" max="4349" width="0" style="20" hidden="1" customWidth="1"/>
    <col min="4350" max="4350" width="16.42578125" style="20" customWidth="1"/>
    <col min="4351" max="4351" width="14.7109375" style="20" customWidth="1"/>
    <col min="4352" max="4352" width="14.5703125" style="20" customWidth="1"/>
    <col min="4353" max="4601" width="9.140625" style="20"/>
    <col min="4602" max="4602" width="29.28515625" style="20" customWidth="1"/>
    <col min="4603" max="4603" width="82" style="20" customWidth="1"/>
    <col min="4604" max="4605" width="0" style="20" hidden="1" customWidth="1"/>
    <col min="4606" max="4606" width="16.42578125" style="20" customWidth="1"/>
    <col min="4607" max="4607" width="14.7109375" style="20" customWidth="1"/>
    <col min="4608" max="4608" width="14.5703125" style="20" customWidth="1"/>
    <col min="4609" max="4857" width="9.140625" style="20"/>
    <col min="4858" max="4858" width="29.28515625" style="20" customWidth="1"/>
    <col min="4859" max="4859" width="82" style="20" customWidth="1"/>
    <col min="4860" max="4861" width="0" style="20" hidden="1" customWidth="1"/>
    <col min="4862" max="4862" width="16.42578125" style="20" customWidth="1"/>
    <col min="4863" max="4863" width="14.7109375" style="20" customWidth="1"/>
    <col min="4864" max="4864" width="14.5703125" style="20" customWidth="1"/>
    <col min="4865" max="5113" width="9.140625" style="20"/>
    <col min="5114" max="5114" width="29.28515625" style="20" customWidth="1"/>
    <col min="5115" max="5115" width="82" style="20" customWidth="1"/>
    <col min="5116" max="5117" width="0" style="20" hidden="1" customWidth="1"/>
    <col min="5118" max="5118" width="16.42578125" style="20" customWidth="1"/>
    <col min="5119" max="5119" width="14.7109375" style="20" customWidth="1"/>
    <col min="5120" max="5120" width="14.5703125" style="20" customWidth="1"/>
    <col min="5121" max="5369" width="9.140625" style="20"/>
    <col min="5370" max="5370" width="29.28515625" style="20" customWidth="1"/>
    <col min="5371" max="5371" width="82" style="20" customWidth="1"/>
    <col min="5372" max="5373" width="0" style="20" hidden="1" customWidth="1"/>
    <col min="5374" max="5374" width="16.42578125" style="20" customWidth="1"/>
    <col min="5375" max="5375" width="14.7109375" style="20" customWidth="1"/>
    <col min="5376" max="5376" width="14.5703125" style="20" customWidth="1"/>
    <col min="5377" max="5625" width="9.140625" style="20"/>
    <col min="5626" max="5626" width="29.28515625" style="20" customWidth="1"/>
    <col min="5627" max="5627" width="82" style="20" customWidth="1"/>
    <col min="5628" max="5629" width="0" style="20" hidden="1" customWidth="1"/>
    <col min="5630" max="5630" width="16.42578125" style="20" customWidth="1"/>
    <col min="5631" max="5631" width="14.7109375" style="20" customWidth="1"/>
    <col min="5632" max="5632" width="14.5703125" style="20" customWidth="1"/>
    <col min="5633" max="5881" width="9.140625" style="20"/>
    <col min="5882" max="5882" width="29.28515625" style="20" customWidth="1"/>
    <col min="5883" max="5883" width="82" style="20" customWidth="1"/>
    <col min="5884" max="5885" width="0" style="20" hidden="1" customWidth="1"/>
    <col min="5886" max="5886" width="16.42578125" style="20" customWidth="1"/>
    <col min="5887" max="5887" width="14.7109375" style="20" customWidth="1"/>
    <col min="5888" max="5888" width="14.5703125" style="20" customWidth="1"/>
    <col min="5889" max="6137" width="9.140625" style="20"/>
    <col min="6138" max="6138" width="29.28515625" style="20" customWidth="1"/>
    <col min="6139" max="6139" width="82" style="20" customWidth="1"/>
    <col min="6140" max="6141" width="0" style="20" hidden="1" customWidth="1"/>
    <col min="6142" max="6142" width="16.42578125" style="20" customWidth="1"/>
    <col min="6143" max="6143" width="14.7109375" style="20" customWidth="1"/>
    <col min="6144" max="6144" width="14.5703125" style="20" customWidth="1"/>
    <col min="6145" max="6393" width="9.140625" style="20"/>
    <col min="6394" max="6394" width="29.28515625" style="20" customWidth="1"/>
    <col min="6395" max="6395" width="82" style="20" customWidth="1"/>
    <col min="6396" max="6397" width="0" style="20" hidden="1" customWidth="1"/>
    <col min="6398" max="6398" width="16.42578125" style="20" customWidth="1"/>
    <col min="6399" max="6399" width="14.7109375" style="20" customWidth="1"/>
    <col min="6400" max="6400" width="14.5703125" style="20" customWidth="1"/>
    <col min="6401" max="6649" width="9.140625" style="20"/>
    <col min="6650" max="6650" width="29.28515625" style="20" customWidth="1"/>
    <col min="6651" max="6651" width="82" style="20" customWidth="1"/>
    <col min="6652" max="6653" width="0" style="20" hidden="1" customWidth="1"/>
    <col min="6654" max="6654" width="16.42578125" style="20" customWidth="1"/>
    <col min="6655" max="6655" width="14.7109375" style="20" customWidth="1"/>
    <col min="6656" max="6656" width="14.5703125" style="20" customWidth="1"/>
    <col min="6657" max="6905" width="9.140625" style="20"/>
    <col min="6906" max="6906" width="29.28515625" style="20" customWidth="1"/>
    <col min="6907" max="6907" width="82" style="20" customWidth="1"/>
    <col min="6908" max="6909" width="0" style="20" hidden="1" customWidth="1"/>
    <col min="6910" max="6910" width="16.42578125" style="20" customWidth="1"/>
    <col min="6911" max="6911" width="14.7109375" style="20" customWidth="1"/>
    <col min="6912" max="6912" width="14.5703125" style="20" customWidth="1"/>
    <col min="6913" max="7161" width="9.140625" style="20"/>
    <col min="7162" max="7162" width="29.28515625" style="20" customWidth="1"/>
    <col min="7163" max="7163" width="82" style="20" customWidth="1"/>
    <col min="7164" max="7165" width="0" style="20" hidden="1" customWidth="1"/>
    <col min="7166" max="7166" width="16.42578125" style="20" customWidth="1"/>
    <col min="7167" max="7167" width="14.7109375" style="20" customWidth="1"/>
    <col min="7168" max="7168" width="14.5703125" style="20" customWidth="1"/>
    <col min="7169" max="7417" width="9.140625" style="20"/>
    <col min="7418" max="7418" width="29.28515625" style="20" customWidth="1"/>
    <col min="7419" max="7419" width="82" style="20" customWidth="1"/>
    <col min="7420" max="7421" width="0" style="20" hidden="1" customWidth="1"/>
    <col min="7422" max="7422" width="16.42578125" style="20" customWidth="1"/>
    <col min="7423" max="7423" width="14.7109375" style="20" customWidth="1"/>
    <col min="7424" max="7424" width="14.5703125" style="20" customWidth="1"/>
    <col min="7425" max="7673" width="9.140625" style="20"/>
    <col min="7674" max="7674" width="29.28515625" style="20" customWidth="1"/>
    <col min="7675" max="7675" width="82" style="20" customWidth="1"/>
    <col min="7676" max="7677" width="0" style="20" hidden="1" customWidth="1"/>
    <col min="7678" max="7678" width="16.42578125" style="20" customWidth="1"/>
    <col min="7679" max="7679" width="14.7109375" style="20" customWidth="1"/>
    <col min="7680" max="7680" width="14.5703125" style="20" customWidth="1"/>
    <col min="7681" max="7929" width="9.140625" style="20"/>
    <col min="7930" max="7930" width="29.28515625" style="20" customWidth="1"/>
    <col min="7931" max="7931" width="82" style="20" customWidth="1"/>
    <col min="7932" max="7933" width="0" style="20" hidden="1" customWidth="1"/>
    <col min="7934" max="7934" width="16.42578125" style="20" customWidth="1"/>
    <col min="7935" max="7935" width="14.7109375" style="20" customWidth="1"/>
    <col min="7936" max="7936" width="14.5703125" style="20" customWidth="1"/>
    <col min="7937" max="8185" width="9.140625" style="20"/>
    <col min="8186" max="8186" width="29.28515625" style="20" customWidth="1"/>
    <col min="8187" max="8187" width="82" style="20" customWidth="1"/>
    <col min="8188" max="8189" width="0" style="20" hidden="1" customWidth="1"/>
    <col min="8190" max="8190" width="16.42578125" style="20" customWidth="1"/>
    <col min="8191" max="8191" width="14.7109375" style="20" customWidth="1"/>
    <col min="8192" max="8192" width="14.5703125" style="20" customWidth="1"/>
    <col min="8193" max="8441" width="9.140625" style="20"/>
    <col min="8442" max="8442" width="29.28515625" style="20" customWidth="1"/>
    <col min="8443" max="8443" width="82" style="20" customWidth="1"/>
    <col min="8444" max="8445" width="0" style="20" hidden="1" customWidth="1"/>
    <col min="8446" max="8446" width="16.42578125" style="20" customWidth="1"/>
    <col min="8447" max="8447" width="14.7109375" style="20" customWidth="1"/>
    <col min="8448" max="8448" width="14.5703125" style="20" customWidth="1"/>
    <col min="8449" max="8697" width="9.140625" style="20"/>
    <col min="8698" max="8698" width="29.28515625" style="20" customWidth="1"/>
    <col min="8699" max="8699" width="82" style="20" customWidth="1"/>
    <col min="8700" max="8701" width="0" style="20" hidden="1" customWidth="1"/>
    <col min="8702" max="8702" width="16.42578125" style="20" customWidth="1"/>
    <col min="8703" max="8703" width="14.7109375" style="20" customWidth="1"/>
    <col min="8704" max="8704" width="14.5703125" style="20" customWidth="1"/>
    <col min="8705" max="8953" width="9.140625" style="20"/>
    <col min="8954" max="8954" width="29.28515625" style="20" customWidth="1"/>
    <col min="8955" max="8955" width="82" style="20" customWidth="1"/>
    <col min="8956" max="8957" width="0" style="20" hidden="1" customWidth="1"/>
    <col min="8958" max="8958" width="16.42578125" style="20" customWidth="1"/>
    <col min="8959" max="8959" width="14.7109375" style="20" customWidth="1"/>
    <col min="8960" max="8960" width="14.5703125" style="20" customWidth="1"/>
    <col min="8961" max="9209" width="9.140625" style="20"/>
    <col min="9210" max="9210" width="29.28515625" style="20" customWidth="1"/>
    <col min="9211" max="9211" width="82" style="20" customWidth="1"/>
    <col min="9212" max="9213" width="0" style="20" hidden="1" customWidth="1"/>
    <col min="9214" max="9214" width="16.42578125" style="20" customWidth="1"/>
    <col min="9215" max="9215" width="14.7109375" style="20" customWidth="1"/>
    <col min="9216" max="9216" width="14.5703125" style="20" customWidth="1"/>
    <col min="9217" max="9465" width="9.140625" style="20"/>
    <col min="9466" max="9466" width="29.28515625" style="20" customWidth="1"/>
    <col min="9467" max="9467" width="82" style="20" customWidth="1"/>
    <col min="9468" max="9469" width="0" style="20" hidden="1" customWidth="1"/>
    <col min="9470" max="9470" width="16.42578125" style="20" customWidth="1"/>
    <col min="9471" max="9471" width="14.7109375" style="20" customWidth="1"/>
    <col min="9472" max="9472" width="14.5703125" style="20" customWidth="1"/>
    <col min="9473" max="9721" width="9.140625" style="20"/>
    <col min="9722" max="9722" width="29.28515625" style="20" customWidth="1"/>
    <col min="9723" max="9723" width="82" style="20" customWidth="1"/>
    <col min="9724" max="9725" width="0" style="20" hidden="1" customWidth="1"/>
    <col min="9726" max="9726" width="16.42578125" style="20" customWidth="1"/>
    <col min="9727" max="9727" width="14.7109375" style="20" customWidth="1"/>
    <col min="9728" max="9728" width="14.5703125" style="20" customWidth="1"/>
    <col min="9729" max="9977" width="9.140625" style="20"/>
    <col min="9978" max="9978" width="29.28515625" style="20" customWidth="1"/>
    <col min="9979" max="9979" width="82" style="20" customWidth="1"/>
    <col min="9980" max="9981" width="0" style="20" hidden="1" customWidth="1"/>
    <col min="9982" max="9982" width="16.42578125" style="20" customWidth="1"/>
    <col min="9983" max="9983" width="14.7109375" style="20" customWidth="1"/>
    <col min="9984" max="9984" width="14.5703125" style="20" customWidth="1"/>
    <col min="9985" max="10233" width="9.140625" style="20"/>
    <col min="10234" max="10234" width="29.28515625" style="20" customWidth="1"/>
    <col min="10235" max="10235" width="82" style="20" customWidth="1"/>
    <col min="10236" max="10237" width="0" style="20" hidden="1" customWidth="1"/>
    <col min="10238" max="10238" width="16.42578125" style="20" customWidth="1"/>
    <col min="10239" max="10239" width="14.7109375" style="20" customWidth="1"/>
    <col min="10240" max="10240" width="14.5703125" style="20" customWidth="1"/>
    <col min="10241" max="10489" width="9.140625" style="20"/>
    <col min="10490" max="10490" width="29.28515625" style="20" customWidth="1"/>
    <col min="10491" max="10491" width="82" style="20" customWidth="1"/>
    <col min="10492" max="10493" width="0" style="20" hidden="1" customWidth="1"/>
    <col min="10494" max="10494" width="16.42578125" style="20" customWidth="1"/>
    <col min="10495" max="10495" width="14.7109375" style="20" customWidth="1"/>
    <col min="10496" max="10496" width="14.5703125" style="20" customWidth="1"/>
    <col min="10497" max="10745" width="9.140625" style="20"/>
    <col min="10746" max="10746" width="29.28515625" style="20" customWidth="1"/>
    <col min="10747" max="10747" width="82" style="20" customWidth="1"/>
    <col min="10748" max="10749" width="0" style="20" hidden="1" customWidth="1"/>
    <col min="10750" max="10750" width="16.42578125" style="20" customWidth="1"/>
    <col min="10751" max="10751" width="14.7109375" style="20" customWidth="1"/>
    <col min="10752" max="10752" width="14.5703125" style="20" customWidth="1"/>
    <col min="10753" max="11001" width="9.140625" style="20"/>
    <col min="11002" max="11002" width="29.28515625" style="20" customWidth="1"/>
    <col min="11003" max="11003" width="82" style="20" customWidth="1"/>
    <col min="11004" max="11005" width="0" style="20" hidden="1" customWidth="1"/>
    <col min="11006" max="11006" width="16.42578125" style="20" customWidth="1"/>
    <col min="11007" max="11007" width="14.7109375" style="20" customWidth="1"/>
    <col min="11008" max="11008" width="14.5703125" style="20" customWidth="1"/>
    <col min="11009" max="11257" width="9.140625" style="20"/>
    <col min="11258" max="11258" width="29.28515625" style="20" customWidth="1"/>
    <col min="11259" max="11259" width="82" style="20" customWidth="1"/>
    <col min="11260" max="11261" width="0" style="20" hidden="1" customWidth="1"/>
    <col min="11262" max="11262" width="16.42578125" style="20" customWidth="1"/>
    <col min="11263" max="11263" width="14.7109375" style="20" customWidth="1"/>
    <col min="11264" max="11264" width="14.5703125" style="20" customWidth="1"/>
    <col min="11265" max="11513" width="9.140625" style="20"/>
    <col min="11514" max="11514" width="29.28515625" style="20" customWidth="1"/>
    <col min="11515" max="11515" width="82" style="20" customWidth="1"/>
    <col min="11516" max="11517" width="0" style="20" hidden="1" customWidth="1"/>
    <col min="11518" max="11518" width="16.42578125" style="20" customWidth="1"/>
    <col min="11519" max="11519" width="14.7109375" style="20" customWidth="1"/>
    <col min="11520" max="11520" width="14.5703125" style="20" customWidth="1"/>
    <col min="11521" max="11769" width="9.140625" style="20"/>
    <col min="11770" max="11770" width="29.28515625" style="20" customWidth="1"/>
    <col min="11771" max="11771" width="82" style="20" customWidth="1"/>
    <col min="11772" max="11773" width="0" style="20" hidden="1" customWidth="1"/>
    <col min="11774" max="11774" width="16.42578125" style="20" customWidth="1"/>
    <col min="11775" max="11775" width="14.7109375" style="20" customWidth="1"/>
    <col min="11776" max="11776" width="14.5703125" style="20" customWidth="1"/>
    <col min="11777" max="12025" width="9.140625" style="20"/>
    <col min="12026" max="12026" width="29.28515625" style="20" customWidth="1"/>
    <col min="12027" max="12027" width="82" style="20" customWidth="1"/>
    <col min="12028" max="12029" width="0" style="20" hidden="1" customWidth="1"/>
    <col min="12030" max="12030" width="16.42578125" style="20" customWidth="1"/>
    <col min="12031" max="12031" width="14.7109375" style="20" customWidth="1"/>
    <col min="12032" max="12032" width="14.5703125" style="20" customWidth="1"/>
    <col min="12033" max="12281" width="9.140625" style="20"/>
    <col min="12282" max="12282" width="29.28515625" style="20" customWidth="1"/>
    <col min="12283" max="12283" width="82" style="20" customWidth="1"/>
    <col min="12284" max="12285" width="0" style="20" hidden="1" customWidth="1"/>
    <col min="12286" max="12286" width="16.42578125" style="20" customWidth="1"/>
    <col min="12287" max="12287" width="14.7109375" style="20" customWidth="1"/>
    <col min="12288" max="12288" width="14.5703125" style="20" customWidth="1"/>
    <col min="12289" max="12537" width="9.140625" style="20"/>
    <col min="12538" max="12538" width="29.28515625" style="20" customWidth="1"/>
    <col min="12539" max="12539" width="82" style="20" customWidth="1"/>
    <col min="12540" max="12541" width="0" style="20" hidden="1" customWidth="1"/>
    <col min="12542" max="12542" width="16.42578125" style="20" customWidth="1"/>
    <col min="12543" max="12543" width="14.7109375" style="20" customWidth="1"/>
    <col min="12544" max="12544" width="14.5703125" style="20" customWidth="1"/>
    <col min="12545" max="12793" width="9.140625" style="20"/>
    <col min="12794" max="12794" width="29.28515625" style="20" customWidth="1"/>
    <col min="12795" max="12795" width="82" style="20" customWidth="1"/>
    <col min="12796" max="12797" width="0" style="20" hidden="1" customWidth="1"/>
    <col min="12798" max="12798" width="16.42578125" style="20" customWidth="1"/>
    <col min="12799" max="12799" width="14.7109375" style="20" customWidth="1"/>
    <col min="12800" max="12800" width="14.5703125" style="20" customWidth="1"/>
    <col min="12801" max="13049" width="9.140625" style="20"/>
    <col min="13050" max="13050" width="29.28515625" style="20" customWidth="1"/>
    <col min="13051" max="13051" width="82" style="20" customWidth="1"/>
    <col min="13052" max="13053" width="0" style="20" hidden="1" customWidth="1"/>
    <col min="13054" max="13054" width="16.42578125" style="20" customWidth="1"/>
    <col min="13055" max="13055" width="14.7109375" style="20" customWidth="1"/>
    <col min="13056" max="13056" width="14.5703125" style="20" customWidth="1"/>
    <col min="13057" max="13305" width="9.140625" style="20"/>
    <col min="13306" max="13306" width="29.28515625" style="20" customWidth="1"/>
    <col min="13307" max="13307" width="82" style="20" customWidth="1"/>
    <col min="13308" max="13309" width="0" style="20" hidden="1" customWidth="1"/>
    <col min="13310" max="13310" width="16.42578125" style="20" customWidth="1"/>
    <col min="13311" max="13311" width="14.7109375" style="20" customWidth="1"/>
    <col min="13312" max="13312" width="14.5703125" style="20" customWidth="1"/>
    <col min="13313" max="13561" width="9.140625" style="20"/>
    <col min="13562" max="13562" width="29.28515625" style="20" customWidth="1"/>
    <col min="13563" max="13563" width="82" style="20" customWidth="1"/>
    <col min="13564" max="13565" width="0" style="20" hidden="1" customWidth="1"/>
    <col min="13566" max="13566" width="16.42578125" style="20" customWidth="1"/>
    <col min="13567" max="13567" width="14.7109375" style="20" customWidth="1"/>
    <col min="13568" max="13568" width="14.5703125" style="20" customWidth="1"/>
    <col min="13569" max="13817" width="9.140625" style="20"/>
    <col min="13818" max="13818" width="29.28515625" style="20" customWidth="1"/>
    <col min="13819" max="13819" width="82" style="20" customWidth="1"/>
    <col min="13820" max="13821" width="0" style="20" hidden="1" customWidth="1"/>
    <col min="13822" max="13822" width="16.42578125" style="20" customWidth="1"/>
    <col min="13823" max="13823" width="14.7109375" style="20" customWidth="1"/>
    <col min="13824" max="13824" width="14.5703125" style="20" customWidth="1"/>
    <col min="13825" max="14073" width="9.140625" style="20"/>
    <col min="14074" max="14074" width="29.28515625" style="20" customWidth="1"/>
    <col min="14075" max="14075" width="82" style="20" customWidth="1"/>
    <col min="14076" max="14077" width="0" style="20" hidden="1" customWidth="1"/>
    <col min="14078" max="14078" width="16.42578125" style="20" customWidth="1"/>
    <col min="14079" max="14079" width="14.7109375" style="20" customWidth="1"/>
    <col min="14080" max="14080" width="14.5703125" style="20" customWidth="1"/>
    <col min="14081" max="14329" width="9.140625" style="20"/>
    <col min="14330" max="14330" width="29.28515625" style="20" customWidth="1"/>
    <col min="14331" max="14331" width="82" style="20" customWidth="1"/>
    <col min="14332" max="14333" width="0" style="20" hidden="1" customWidth="1"/>
    <col min="14334" max="14334" width="16.42578125" style="20" customWidth="1"/>
    <col min="14335" max="14335" width="14.7109375" style="20" customWidth="1"/>
    <col min="14336" max="14336" width="14.5703125" style="20" customWidth="1"/>
    <col min="14337" max="14585" width="9.140625" style="20"/>
    <col min="14586" max="14586" width="29.28515625" style="20" customWidth="1"/>
    <col min="14587" max="14587" width="82" style="20" customWidth="1"/>
    <col min="14588" max="14589" width="0" style="20" hidden="1" customWidth="1"/>
    <col min="14590" max="14590" width="16.42578125" style="20" customWidth="1"/>
    <col min="14591" max="14591" width="14.7109375" style="20" customWidth="1"/>
    <col min="14592" max="14592" width="14.5703125" style="20" customWidth="1"/>
    <col min="14593" max="14841" width="9.140625" style="20"/>
    <col min="14842" max="14842" width="29.28515625" style="20" customWidth="1"/>
    <col min="14843" max="14843" width="82" style="20" customWidth="1"/>
    <col min="14844" max="14845" width="0" style="20" hidden="1" customWidth="1"/>
    <col min="14846" max="14846" width="16.42578125" style="20" customWidth="1"/>
    <col min="14847" max="14847" width="14.7109375" style="20" customWidth="1"/>
    <col min="14848" max="14848" width="14.5703125" style="20" customWidth="1"/>
    <col min="14849" max="15097" width="9.140625" style="20"/>
    <col min="15098" max="15098" width="29.28515625" style="20" customWidth="1"/>
    <col min="15099" max="15099" width="82" style="20" customWidth="1"/>
    <col min="15100" max="15101" width="0" style="20" hidden="1" customWidth="1"/>
    <col min="15102" max="15102" width="16.42578125" style="20" customWidth="1"/>
    <col min="15103" max="15103" width="14.7109375" style="20" customWidth="1"/>
    <col min="15104" max="15104" width="14.5703125" style="20" customWidth="1"/>
    <col min="15105" max="15353" width="9.140625" style="20"/>
    <col min="15354" max="15354" width="29.28515625" style="20" customWidth="1"/>
    <col min="15355" max="15355" width="82" style="20" customWidth="1"/>
    <col min="15356" max="15357" width="0" style="20" hidden="1" customWidth="1"/>
    <col min="15358" max="15358" width="16.42578125" style="20" customWidth="1"/>
    <col min="15359" max="15359" width="14.7109375" style="20" customWidth="1"/>
    <col min="15360" max="15360" width="14.5703125" style="20" customWidth="1"/>
    <col min="15361" max="15609" width="9.140625" style="20"/>
    <col min="15610" max="15610" width="29.28515625" style="20" customWidth="1"/>
    <col min="15611" max="15611" width="82" style="20" customWidth="1"/>
    <col min="15612" max="15613" width="0" style="20" hidden="1" customWidth="1"/>
    <col min="15614" max="15614" width="16.42578125" style="20" customWidth="1"/>
    <col min="15615" max="15615" width="14.7109375" style="20" customWidth="1"/>
    <col min="15616" max="15616" width="14.5703125" style="20" customWidth="1"/>
    <col min="15617" max="15865" width="9.140625" style="20"/>
    <col min="15866" max="15866" width="29.28515625" style="20" customWidth="1"/>
    <col min="15867" max="15867" width="82" style="20" customWidth="1"/>
    <col min="15868" max="15869" width="0" style="20" hidden="1" customWidth="1"/>
    <col min="15870" max="15870" width="16.42578125" style="20" customWidth="1"/>
    <col min="15871" max="15871" width="14.7109375" style="20" customWidth="1"/>
    <col min="15872" max="15872" width="14.5703125" style="20" customWidth="1"/>
    <col min="15873" max="16121" width="9.140625" style="20"/>
    <col min="16122" max="16122" width="29.28515625" style="20" customWidth="1"/>
    <col min="16123" max="16123" width="82" style="20" customWidth="1"/>
    <col min="16124" max="16125" width="0" style="20" hidden="1" customWidth="1"/>
    <col min="16126" max="16126" width="16.42578125" style="20" customWidth="1"/>
    <col min="16127" max="16127" width="14.7109375" style="20" customWidth="1"/>
    <col min="16128" max="16128" width="14.5703125" style="20" customWidth="1"/>
    <col min="16129" max="16384" width="9.140625" style="20"/>
  </cols>
  <sheetData>
    <row r="1" spans="1:6" ht="15.75" x14ac:dyDescent="0.2">
      <c r="C1" s="21" t="s">
        <v>532</v>
      </c>
    </row>
    <row r="2" spans="1:6" ht="15.75" x14ac:dyDescent="0.2">
      <c r="A2" s="22"/>
      <c r="C2" s="2" t="s">
        <v>533</v>
      </c>
    </row>
    <row r="3" spans="1:6" ht="15.75" x14ac:dyDescent="0.2">
      <c r="C3" s="3" t="s">
        <v>534</v>
      </c>
    </row>
    <row r="4" spans="1:6" ht="15.75" x14ac:dyDescent="0.25">
      <c r="C4" s="23" t="s">
        <v>850</v>
      </c>
      <c r="D4" s="3"/>
      <c r="E4" s="3"/>
      <c r="F4" s="3"/>
    </row>
    <row r="5" spans="1:6" x14ac:dyDescent="0.2">
      <c r="C5" s="24"/>
    </row>
    <row r="6" spans="1:6" ht="15.75" x14ac:dyDescent="0.2">
      <c r="B6" s="40"/>
    </row>
    <row r="7" spans="1:6" ht="18.75" x14ac:dyDescent="0.2">
      <c r="A7" s="209" t="s">
        <v>634</v>
      </c>
      <c r="B7" s="209"/>
      <c r="C7" s="209"/>
      <c r="D7" s="209"/>
      <c r="E7" s="209"/>
    </row>
    <row r="8" spans="1:6" ht="18.75" x14ac:dyDescent="0.2">
      <c r="A8" s="210"/>
      <c r="B8" s="210"/>
      <c r="C8" s="25"/>
      <c r="D8" s="25"/>
      <c r="E8" s="25"/>
    </row>
    <row r="9" spans="1:6" ht="21.75" customHeight="1" x14ac:dyDescent="0.25">
      <c r="A9" s="26"/>
      <c r="B9" s="26"/>
      <c r="C9" s="141"/>
      <c r="D9" s="141"/>
      <c r="E9" s="27" t="s">
        <v>626</v>
      </c>
    </row>
    <row r="10" spans="1:6" ht="56.25" x14ac:dyDescent="0.2">
      <c r="A10" s="28" t="s">
        <v>627</v>
      </c>
      <c r="B10" s="29" t="s">
        <v>628</v>
      </c>
      <c r="C10" s="30" t="s">
        <v>528</v>
      </c>
      <c r="D10" s="30" t="s">
        <v>529</v>
      </c>
      <c r="E10" s="30" t="s">
        <v>530</v>
      </c>
    </row>
    <row r="11" spans="1:6" ht="18.75" x14ac:dyDescent="0.2">
      <c r="A11" s="29">
        <v>1</v>
      </c>
      <c r="B11" s="29">
        <v>2</v>
      </c>
      <c r="C11" s="29">
        <v>3</v>
      </c>
      <c r="D11" s="29">
        <v>4</v>
      </c>
      <c r="E11" s="29">
        <v>5</v>
      </c>
    </row>
    <row r="12" spans="1:6" ht="18.75" x14ac:dyDescent="0.2">
      <c r="A12" s="31"/>
      <c r="B12" s="32"/>
      <c r="C12" s="33"/>
      <c r="D12" s="33"/>
      <c r="E12" s="33"/>
    </row>
    <row r="13" spans="1:6" ht="37.5" x14ac:dyDescent="0.3">
      <c r="A13" s="99" t="s">
        <v>792</v>
      </c>
      <c r="B13" s="34" t="s">
        <v>791</v>
      </c>
      <c r="C13" s="35">
        <v>3272250.3273900002</v>
      </c>
      <c r="D13" s="35">
        <v>3220078.9</v>
      </c>
      <c r="E13" s="35">
        <v>3022713.2</v>
      </c>
      <c r="F13" s="132"/>
    </row>
    <row r="14" spans="1:6" ht="18.75" x14ac:dyDescent="0.3">
      <c r="A14" s="99"/>
      <c r="B14" s="34"/>
      <c r="C14" s="35"/>
      <c r="D14" s="35"/>
      <c r="E14" s="35"/>
    </row>
    <row r="15" spans="1:6" ht="18.75" x14ac:dyDescent="0.3">
      <c r="A15" s="104"/>
      <c r="B15" s="107"/>
      <c r="C15" s="105"/>
      <c r="D15" s="127"/>
      <c r="E15" s="128"/>
    </row>
    <row r="16" spans="1:6" ht="37.5" x14ac:dyDescent="0.3">
      <c r="A16" s="106" t="s">
        <v>629</v>
      </c>
      <c r="B16" s="108" t="s">
        <v>793</v>
      </c>
      <c r="C16" s="142">
        <f>3285516.15673+26358.82725</f>
        <v>3311874.98398</v>
      </c>
      <c r="D16" s="35">
        <v>3220078.9295499995</v>
      </c>
      <c r="E16" s="143">
        <v>3022713.2200000007</v>
      </c>
      <c r="F16" s="129"/>
    </row>
    <row r="17" spans="1:5" ht="18.75" x14ac:dyDescent="0.3">
      <c r="A17" s="37"/>
      <c r="B17" s="38"/>
      <c r="C17" s="109"/>
      <c r="D17" s="36"/>
      <c r="E17" s="39"/>
    </row>
    <row r="18" spans="1:5" ht="12.75" customHeight="1" x14ac:dyDescent="0.2">
      <c r="A18" s="211"/>
      <c r="B18" s="213" t="s">
        <v>630</v>
      </c>
      <c r="C18" s="214">
        <f>C16-C13</f>
        <v>39624.656589999795</v>
      </c>
      <c r="D18" s="214">
        <f t="shared" ref="D18:E18" si="0">D16-D13</f>
        <v>2.9549999628216028E-2</v>
      </c>
      <c r="E18" s="214">
        <f t="shared" si="0"/>
        <v>2.0000000484287739E-2</v>
      </c>
    </row>
    <row r="19" spans="1:5" ht="24" customHeight="1" x14ac:dyDescent="0.2">
      <c r="A19" s="212"/>
      <c r="B19" s="213"/>
      <c r="C19" s="215"/>
      <c r="D19" s="215"/>
      <c r="E19" s="215"/>
    </row>
    <row r="21" spans="1:5" ht="15" hidden="1" x14ac:dyDescent="0.2">
      <c r="B21" s="144" t="s">
        <v>631</v>
      </c>
      <c r="C21" s="126">
        <v>3285092.5</v>
      </c>
      <c r="D21" s="126">
        <v>3215056.5</v>
      </c>
      <c r="E21" s="126">
        <v>3018558.8</v>
      </c>
    </row>
    <row r="22" spans="1:5" ht="15" hidden="1" x14ac:dyDescent="0.2">
      <c r="B22" s="144" t="s">
        <v>632</v>
      </c>
      <c r="C22" s="145">
        <v>3327092.5000000005</v>
      </c>
      <c r="D22" s="145">
        <v>3215056.5024999999</v>
      </c>
      <c r="E22" s="145">
        <v>3018558.8000000007</v>
      </c>
    </row>
    <row r="23" spans="1:5" ht="15" hidden="1" x14ac:dyDescent="0.2">
      <c r="B23" s="144" t="s">
        <v>633</v>
      </c>
      <c r="C23" s="145">
        <f>C21-C22</f>
        <v>-42000.000000000466</v>
      </c>
      <c r="D23" s="145">
        <f t="shared" ref="D23:E23" si="1">D21-D22</f>
        <v>-2.4999999441206455E-3</v>
      </c>
      <c r="E23" s="145">
        <f t="shared" si="1"/>
        <v>0</v>
      </c>
    </row>
    <row r="24" spans="1:5" hidden="1" x14ac:dyDescent="0.2"/>
    <row r="25" spans="1:5" hidden="1" x14ac:dyDescent="0.2"/>
    <row r="26" spans="1:5" ht="18" x14ac:dyDescent="0.25">
      <c r="B26" s="135"/>
      <c r="C26" s="136"/>
      <c r="D26" s="137"/>
    </row>
  </sheetData>
  <mergeCells count="7">
    <mergeCell ref="A7:E7"/>
    <mergeCell ref="A8:B8"/>
    <mergeCell ref="A18:A19"/>
    <mergeCell ref="B18:B19"/>
    <mergeCell ref="C18:C19"/>
    <mergeCell ref="D18:D19"/>
    <mergeCell ref="E18:E19"/>
  </mergeCells>
  <pageMargins left="0.39370078740157483" right="0.39370078740157483" top="0.98425196850393704" bottom="0.39370078740157483" header="0.31496062992125984" footer="0.31496062992125984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FF"/>
    <pageSetUpPr fitToPage="1"/>
  </sheetPr>
  <dimension ref="A1:J62"/>
  <sheetViews>
    <sheetView topLeftCell="A31" zoomScaleNormal="100" workbookViewId="0">
      <selection activeCell="D4" sqref="D4"/>
    </sheetView>
  </sheetViews>
  <sheetFormatPr defaultRowHeight="15.75" x14ac:dyDescent="0.25"/>
  <cols>
    <col min="1" max="1" width="118.42578125" style="23" customWidth="1"/>
    <col min="2" max="2" width="17.140625" style="70" hidden="1" customWidth="1"/>
    <col min="3" max="3" width="14.7109375" style="70" hidden="1" customWidth="1"/>
    <col min="4" max="4" width="16.140625" style="70" customWidth="1"/>
    <col min="5" max="6" width="15.140625" style="70" hidden="1" customWidth="1"/>
    <col min="7" max="7" width="15.140625" style="70" customWidth="1"/>
    <col min="8" max="8" width="15.85546875" style="70" hidden="1" customWidth="1"/>
    <col min="9" max="9" width="15.140625" style="70" hidden="1" customWidth="1"/>
    <col min="10" max="10" width="15.140625" style="70" customWidth="1"/>
    <col min="11" max="16384" width="9.140625" style="75"/>
  </cols>
  <sheetData>
    <row r="1" spans="1:10" x14ac:dyDescent="0.25">
      <c r="A1" s="71"/>
      <c r="B1" s="72"/>
      <c r="C1" s="72"/>
      <c r="D1" s="73" t="s">
        <v>812</v>
      </c>
      <c r="E1" s="73"/>
      <c r="F1" s="73"/>
      <c r="G1" s="73"/>
      <c r="H1" s="74"/>
      <c r="I1" s="73"/>
      <c r="J1" s="73"/>
    </row>
    <row r="2" spans="1:10" x14ac:dyDescent="0.25">
      <c r="A2" s="71"/>
      <c r="B2" s="76"/>
      <c r="C2" s="76"/>
      <c r="D2" s="23" t="s">
        <v>533</v>
      </c>
      <c r="E2" s="23"/>
      <c r="F2" s="23"/>
      <c r="G2" s="23"/>
      <c r="H2" s="74"/>
      <c r="I2" s="23"/>
      <c r="J2" s="23"/>
    </row>
    <row r="3" spans="1:10" x14ac:dyDescent="0.25">
      <c r="A3" s="71"/>
      <c r="B3" s="23"/>
      <c r="C3" s="23"/>
      <c r="D3" s="23" t="s">
        <v>534</v>
      </c>
      <c r="E3" s="23"/>
      <c r="F3" s="23"/>
      <c r="G3" s="23"/>
      <c r="H3" s="74"/>
      <c r="I3" s="23"/>
      <c r="J3" s="23"/>
    </row>
    <row r="4" spans="1:10" x14ac:dyDescent="0.25">
      <c r="A4" s="71"/>
      <c r="B4" s="23"/>
      <c r="C4" s="23"/>
      <c r="D4" s="23" t="s">
        <v>853</v>
      </c>
      <c r="E4" s="23"/>
      <c r="F4" s="23"/>
      <c r="G4" s="23"/>
      <c r="H4" s="23"/>
      <c r="I4" s="23"/>
      <c r="J4" s="23"/>
    </row>
    <row r="5" spans="1:10" x14ac:dyDescent="0.25">
      <c r="A5" s="71"/>
      <c r="B5" s="23"/>
      <c r="C5" s="23"/>
      <c r="D5" s="23"/>
      <c r="E5" s="23"/>
      <c r="F5" s="23"/>
      <c r="G5" s="23"/>
      <c r="H5" s="23"/>
      <c r="I5" s="23"/>
      <c r="J5" s="23"/>
    </row>
    <row r="6" spans="1:10" ht="36" customHeight="1" x14ac:dyDescent="0.25">
      <c r="A6" s="186" t="s">
        <v>666</v>
      </c>
      <c r="B6" s="186"/>
      <c r="C6" s="186"/>
      <c r="D6" s="186"/>
      <c r="E6" s="186"/>
      <c r="F6" s="186"/>
      <c r="G6" s="186"/>
      <c r="H6" s="186"/>
      <c r="I6" s="186"/>
      <c r="J6" s="186"/>
    </row>
    <row r="7" spans="1:10" ht="19.5" customHeight="1" x14ac:dyDescent="0.25">
      <c r="A7" s="140"/>
      <c r="B7" s="140"/>
      <c r="C7" s="140"/>
      <c r="D7" s="140"/>
      <c r="E7" s="140"/>
      <c r="F7" s="140"/>
      <c r="G7" s="140"/>
      <c r="H7" s="140"/>
      <c r="I7" s="140"/>
      <c r="J7" s="140"/>
    </row>
    <row r="8" spans="1:10" ht="21.75" customHeight="1" x14ac:dyDescent="0.25">
      <c r="A8" s="138"/>
      <c r="B8" s="138"/>
      <c r="C8" s="141"/>
      <c r="D8" s="141"/>
      <c r="E8" s="138"/>
      <c r="F8" s="138"/>
      <c r="G8" s="138"/>
      <c r="H8" s="91"/>
      <c r="I8" s="138"/>
      <c r="J8" s="91" t="s">
        <v>526</v>
      </c>
    </row>
    <row r="9" spans="1:10" ht="43.5" customHeight="1" x14ac:dyDescent="0.25">
      <c r="A9" s="78" t="s">
        <v>667</v>
      </c>
      <c r="B9" s="125" t="s">
        <v>837</v>
      </c>
      <c r="C9" s="125" t="s">
        <v>836</v>
      </c>
      <c r="D9" s="125" t="s">
        <v>528</v>
      </c>
      <c r="E9" s="131" t="s">
        <v>838</v>
      </c>
      <c r="F9" s="125" t="s">
        <v>836</v>
      </c>
      <c r="G9" s="131" t="s">
        <v>668</v>
      </c>
      <c r="H9" s="131" t="s">
        <v>839</v>
      </c>
      <c r="I9" s="125" t="s">
        <v>836</v>
      </c>
      <c r="J9" s="125" t="s">
        <v>669</v>
      </c>
    </row>
    <row r="10" spans="1:10" ht="15.75" customHeight="1" x14ac:dyDescent="0.25">
      <c r="A10" s="79">
        <v>1</v>
      </c>
      <c r="B10" s="80">
        <v>2</v>
      </c>
      <c r="C10" s="80">
        <v>3</v>
      </c>
      <c r="D10" s="80">
        <v>2</v>
      </c>
      <c r="E10" s="79" t="s">
        <v>613</v>
      </c>
      <c r="F10" s="79"/>
      <c r="G10" s="79" t="s">
        <v>537</v>
      </c>
      <c r="H10" s="80">
        <v>6</v>
      </c>
      <c r="I10" s="79"/>
      <c r="J10" s="79" t="s">
        <v>538</v>
      </c>
    </row>
    <row r="11" spans="1:10" x14ac:dyDescent="0.25">
      <c r="A11" s="81" t="s">
        <v>670</v>
      </c>
      <c r="B11" s="82">
        <f>SUM(B12:B14)</f>
        <v>196879.19999999998</v>
      </c>
      <c r="C11" s="82">
        <f>SUM(C12:C14)</f>
        <v>0</v>
      </c>
      <c r="D11" s="82">
        <f>B11+C11</f>
        <v>196879.19999999998</v>
      </c>
      <c r="E11" s="82">
        <f t="shared" ref="E11:J11" si="0">SUM(E12:E14)</f>
        <v>134709.29999999999</v>
      </c>
      <c r="F11" s="82">
        <f t="shared" si="0"/>
        <v>0</v>
      </c>
      <c r="G11" s="82">
        <f t="shared" si="0"/>
        <v>134709.29999999999</v>
      </c>
      <c r="H11" s="82">
        <f t="shared" si="0"/>
        <v>144711.20000000001</v>
      </c>
      <c r="I11" s="82">
        <f t="shared" si="0"/>
        <v>0</v>
      </c>
      <c r="J11" s="82">
        <f t="shared" si="0"/>
        <v>144711.20000000001</v>
      </c>
    </row>
    <row r="12" spans="1:10" ht="31.5" x14ac:dyDescent="0.25">
      <c r="A12" s="83" t="s">
        <v>671</v>
      </c>
      <c r="B12" s="92">
        <v>149321.9</v>
      </c>
      <c r="C12" s="92"/>
      <c r="D12" s="88">
        <f t="shared" ref="D12:D59" si="1">B12+C12</f>
        <v>149321.9</v>
      </c>
      <c r="E12" s="92">
        <v>134709.29999999999</v>
      </c>
      <c r="F12" s="92"/>
      <c r="G12" s="92">
        <f>E12</f>
        <v>134709.29999999999</v>
      </c>
      <c r="H12" s="92">
        <v>144711.20000000001</v>
      </c>
      <c r="I12" s="92"/>
      <c r="J12" s="92">
        <f>H12</f>
        <v>144711.20000000001</v>
      </c>
    </row>
    <row r="13" spans="1:10" ht="31.5" x14ac:dyDescent="0.25">
      <c r="A13" s="83" t="s">
        <v>672</v>
      </c>
      <c r="B13" s="92">
        <v>42106.9</v>
      </c>
      <c r="C13" s="92"/>
      <c r="D13" s="88">
        <f t="shared" si="1"/>
        <v>42106.9</v>
      </c>
      <c r="E13" s="77"/>
      <c r="F13" s="77"/>
      <c r="G13" s="92"/>
      <c r="H13" s="77"/>
      <c r="I13" s="77"/>
      <c r="J13" s="77"/>
    </row>
    <row r="14" spans="1:10" ht="31.5" x14ac:dyDescent="0.25">
      <c r="A14" s="83" t="s">
        <v>673</v>
      </c>
      <c r="B14" s="92">
        <v>5450.4</v>
      </c>
      <c r="C14" s="92"/>
      <c r="D14" s="88">
        <f t="shared" si="1"/>
        <v>5450.4</v>
      </c>
      <c r="E14" s="77"/>
      <c r="F14" s="77"/>
      <c r="G14" s="92"/>
      <c r="H14" s="77"/>
      <c r="I14" s="77"/>
      <c r="J14" s="77"/>
    </row>
    <row r="15" spans="1:10" x14ac:dyDescent="0.25">
      <c r="A15" s="81" t="s">
        <v>674</v>
      </c>
      <c r="B15" s="84">
        <f>SUM(B16:B17)</f>
        <v>6204.8</v>
      </c>
      <c r="C15" s="84">
        <f t="shared" ref="C15:J15" si="2">SUM(C16:C17)</f>
        <v>7.3999999999999773</v>
      </c>
      <c r="D15" s="84">
        <f t="shared" si="2"/>
        <v>6212.2</v>
      </c>
      <c r="E15" s="84">
        <f t="shared" si="2"/>
        <v>5893</v>
      </c>
      <c r="F15" s="84">
        <f t="shared" si="2"/>
        <v>-1.5999999999999996</v>
      </c>
      <c r="G15" s="84">
        <f t="shared" si="2"/>
        <v>5891.4000000000005</v>
      </c>
      <c r="H15" s="84">
        <f t="shared" si="2"/>
        <v>5893</v>
      </c>
      <c r="I15" s="84">
        <f t="shared" si="2"/>
        <v>-1.7999999999999989</v>
      </c>
      <c r="J15" s="84">
        <f t="shared" si="2"/>
        <v>5891.2</v>
      </c>
    </row>
    <row r="16" spans="1:10" ht="31.5" x14ac:dyDescent="0.25">
      <c r="A16" s="85" t="s">
        <v>72</v>
      </c>
      <c r="B16" s="92">
        <v>324.5</v>
      </c>
      <c r="C16" s="92">
        <f>D16-B16</f>
        <v>7.3999999999999773</v>
      </c>
      <c r="D16" s="88">
        <v>331.9</v>
      </c>
      <c r="E16" s="92">
        <v>12.7</v>
      </c>
      <c r="F16" s="92">
        <f>G16-E16</f>
        <v>-1.5999999999999996</v>
      </c>
      <c r="G16" s="92">
        <v>11.1</v>
      </c>
      <c r="H16" s="92">
        <v>12.7</v>
      </c>
      <c r="I16" s="92">
        <f>J16-H16</f>
        <v>-1.7999999999999989</v>
      </c>
      <c r="J16" s="92">
        <v>10.9</v>
      </c>
    </row>
    <row r="17" spans="1:10" x14ac:dyDescent="0.25">
      <c r="A17" s="85" t="s">
        <v>112</v>
      </c>
      <c r="B17" s="92">
        <v>5880.3</v>
      </c>
      <c r="C17" s="92"/>
      <c r="D17" s="88">
        <f t="shared" si="1"/>
        <v>5880.3</v>
      </c>
      <c r="E17" s="92">
        <v>5880.3</v>
      </c>
      <c r="F17" s="92"/>
      <c r="G17" s="92">
        <f>E17</f>
        <v>5880.3</v>
      </c>
      <c r="H17" s="92">
        <v>5880.3</v>
      </c>
      <c r="I17" s="92"/>
      <c r="J17" s="92">
        <f>H17</f>
        <v>5880.3</v>
      </c>
    </row>
    <row r="18" spans="1:10" x14ac:dyDescent="0.25">
      <c r="A18" s="81" t="s">
        <v>675</v>
      </c>
      <c r="B18" s="82">
        <f>SUM(B19:B35)</f>
        <v>1140447.2999999998</v>
      </c>
      <c r="C18" s="82">
        <f>SUM(C19:C35)</f>
        <v>2521.8999999999992</v>
      </c>
      <c r="D18" s="82">
        <f t="shared" si="1"/>
        <v>1142969.1999999997</v>
      </c>
      <c r="E18" s="82">
        <f>SUM(E19:E35)</f>
        <v>1137149.2000000002</v>
      </c>
      <c r="F18" s="82">
        <f t="shared" ref="F18:J18" si="3">SUM(F19:F35)</f>
        <v>9804.1000000000458</v>
      </c>
      <c r="G18" s="82">
        <f t="shared" si="3"/>
        <v>1146953.3000000003</v>
      </c>
      <c r="H18" s="82">
        <f t="shared" si="3"/>
        <v>1139151.1000000001</v>
      </c>
      <c r="I18" s="82">
        <f t="shared" si="3"/>
        <v>9815.9999999999527</v>
      </c>
      <c r="J18" s="82">
        <f t="shared" si="3"/>
        <v>1148967.1000000001</v>
      </c>
    </row>
    <row r="19" spans="1:10" x14ac:dyDescent="0.25">
      <c r="A19" s="85" t="s">
        <v>405</v>
      </c>
      <c r="B19" s="92">
        <v>1079801.3</v>
      </c>
      <c r="C19" s="92">
        <f>D19-B19</f>
        <v>2414.5</v>
      </c>
      <c r="D19" s="88">
        <v>1082215.8</v>
      </c>
      <c r="E19" s="92">
        <v>1082474.5</v>
      </c>
      <c r="F19" s="92">
        <f>G19-E19</f>
        <v>9672.3000000000466</v>
      </c>
      <c r="G19" s="92">
        <v>1092146.8</v>
      </c>
      <c r="H19" s="92">
        <v>1085855.7</v>
      </c>
      <c r="I19" s="92">
        <f>J19-H19</f>
        <v>9684.1999999999534</v>
      </c>
      <c r="J19" s="92">
        <v>1095539.8999999999</v>
      </c>
    </row>
    <row r="20" spans="1:10" x14ac:dyDescent="0.25">
      <c r="A20" s="85" t="s">
        <v>699</v>
      </c>
      <c r="B20" s="92">
        <v>4910.2</v>
      </c>
      <c r="C20" s="92"/>
      <c r="D20" s="88">
        <f t="shared" si="1"/>
        <v>4910.2</v>
      </c>
      <c r="E20" s="92">
        <v>5046.3</v>
      </c>
      <c r="F20" s="92"/>
      <c r="G20" s="92">
        <v>5046.3</v>
      </c>
      <c r="H20" s="92">
        <v>5046.3</v>
      </c>
      <c r="I20" s="92"/>
      <c r="J20" s="92">
        <v>5046.3</v>
      </c>
    </row>
    <row r="21" spans="1:10" ht="31.5" x14ac:dyDescent="0.25">
      <c r="A21" s="83" t="s">
        <v>676</v>
      </c>
      <c r="B21" s="92">
        <v>485</v>
      </c>
      <c r="C21" s="92"/>
      <c r="D21" s="88">
        <f t="shared" si="1"/>
        <v>485</v>
      </c>
      <c r="E21" s="92">
        <v>551</v>
      </c>
      <c r="F21" s="92"/>
      <c r="G21" s="92">
        <v>551</v>
      </c>
      <c r="H21" s="92">
        <v>591</v>
      </c>
      <c r="I21" s="92"/>
      <c r="J21" s="92">
        <v>591</v>
      </c>
    </row>
    <row r="22" spans="1:10" ht="50.25" customHeight="1" x14ac:dyDescent="0.25">
      <c r="A22" s="85" t="s">
        <v>318</v>
      </c>
      <c r="B22" s="92">
        <v>6124.3</v>
      </c>
      <c r="C22" s="92"/>
      <c r="D22" s="88">
        <f t="shared" si="1"/>
        <v>6124.3</v>
      </c>
      <c r="E22" s="92">
        <v>3062.1</v>
      </c>
      <c r="F22" s="92"/>
      <c r="G22" s="92">
        <v>3062.1</v>
      </c>
      <c r="H22" s="92">
        <v>3062.1</v>
      </c>
      <c r="I22" s="92"/>
      <c r="J22" s="92">
        <v>3062.1</v>
      </c>
    </row>
    <row r="23" spans="1:10" ht="31.5" x14ac:dyDescent="0.25">
      <c r="A23" s="85" t="s">
        <v>575</v>
      </c>
      <c r="B23" s="92">
        <v>9186.4</v>
      </c>
      <c r="C23" s="92"/>
      <c r="D23" s="88">
        <f t="shared" si="1"/>
        <v>9186.4</v>
      </c>
      <c r="E23" s="92">
        <v>12248.6</v>
      </c>
      <c r="F23" s="92"/>
      <c r="G23" s="92">
        <v>12248.6</v>
      </c>
      <c r="H23" s="92">
        <v>12248.5</v>
      </c>
      <c r="I23" s="92"/>
      <c r="J23" s="92">
        <v>12248.5</v>
      </c>
    </row>
    <row r="24" spans="1:10" ht="35.25" customHeight="1" x14ac:dyDescent="0.25">
      <c r="A24" s="85" t="s">
        <v>49</v>
      </c>
      <c r="B24" s="92">
        <v>264</v>
      </c>
      <c r="C24" s="92"/>
      <c r="D24" s="88">
        <f t="shared" si="1"/>
        <v>264</v>
      </c>
      <c r="E24" s="92">
        <v>271.5</v>
      </c>
      <c r="F24" s="92"/>
      <c r="G24" s="92">
        <v>271.5</v>
      </c>
      <c r="H24" s="92">
        <v>271.5</v>
      </c>
      <c r="I24" s="92"/>
      <c r="J24" s="92">
        <v>271.5</v>
      </c>
    </row>
    <row r="25" spans="1:10" ht="22.5" customHeight="1" x14ac:dyDescent="0.25">
      <c r="A25" s="85" t="s">
        <v>424</v>
      </c>
      <c r="B25" s="92">
        <v>23543.3</v>
      </c>
      <c r="C25" s="92">
        <f>D25-B25</f>
        <v>99.299999999999272</v>
      </c>
      <c r="D25" s="88">
        <v>23642.6</v>
      </c>
      <c r="E25" s="92">
        <v>23543.3</v>
      </c>
      <c r="F25" s="92">
        <f>G25-E25</f>
        <v>99.299999999999272</v>
      </c>
      <c r="G25" s="92">
        <v>23642.6</v>
      </c>
      <c r="H25" s="92">
        <v>23543.3</v>
      </c>
      <c r="I25" s="92">
        <f>J25-H25</f>
        <v>99.299999999999272</v>
      </c>
      <c r="J25" s="92">
        <v>23642.6</v>
      </c>
    </row>
    <row r="26" spans="1:10" ht="47.25" x14ac:dyDescent="0.25">
      <c r="A26" s="85" t="s">
        <v>440</v>
      </c>
      <c r="B26" s="92">
        <v>4716.6000000000004</v>
      </c>
      <c r="C26" s="92"/>
      <c r="D26" s="88">
        <f t="shared" si="1"/>
        <v>4716.6000000000004</v>
      </c>
      <c r="E26" s="92">
        <v>4716.6000000000004</v>
      </c>
      <c r="F26" s="92"/>
      <c r="G26" s="92">
        <v>4716.6000000000004</v>
      </c>
      <c r="H26" s="92">
        <v>4716.6000000000004</v>
      </c>
      <c r="I26" s="92"/>
      <c r="J26" s="92">
        <v>4716.6000000000004</v>
      </c>
    </row>
    <row r="27" spans="1:10" ht="31.5" x14ac:dyDescent="0.25">
      <c r="A27" s="85" t="s">
        <v>51</v>
      </c>
      <c r="B27" s="92">
        <v>7611.9</v>
      </c>
      <c r="C27" s="92"/>
      <c r="D27" s="88">
        <f t="shared" si="1"/>
        <v>7611.9</v>
      </c>
      <c r="E27" s="92">
        <v>1419.2</v>
      </c>
      <c r="F27" s="92"/>
      <c r="G27" s="92">
        <v>1419.2</v>
      </c>
      <c r="H27" s="87"/>
      <c r="I27" s="92"/>
      <c r="J27" s="87"/>
    </row>
    <row r="28" spans="1:10" ht="31.5" x14ac:dyDescent="0.25">
      <c r="A28" s="85" t="s">
        <v>68</v>
      </c>
      <c r="B28" s="92">
        <v>0.5</v>
      </c>
      <c r="C28" s="92"/>
      <c r="D28" s="88">
        <f t="shared" si="1"/>
        <v>0.5</v>
      </c>
      <c r="E28" s="92">
        <v>0.5</v>
      </c>
      <c r="F28" s="92"/>
      <c r="G28" s="92">
        <v>0.5</v>
      </c>
      <c r="H28" s="92">
        <v>0.5</v>
      </c>
      <c r="I28" s="92"/>
      <c r="J28" s="92">
        <v>0.5</v>
      </c>
    </row>
    <row r="29" spans="1:10" ht="31.5" x14ac:dyDescent="0.25">
      <c r="A29" s="85" t="s">
        <v>677</v>
      </c>
      <c r="B29" s="92">
        <v>919.3</v>
      </c>
      <c r="C29" s="92">
        <f>D29-B29</f>
        <v>8.1000000000000227</v>
      </c>
      <c r="D29" s="88">
        <v>927.4</v>
      </c>
      <c r="E29" s="92">
        <v>919.3</v>
      </c>
      <c r="F29" s="92">
        <f>G29-E29</f>
        <v>32.5</v>
      </c>
      <c r="G29" s="92">
        <v>951.8</v>
      </c>
      <c r="H29" s="92">
        <v>919.3</v>
      </c>
      <c r="I29" s="92">
        <f>J29-H29</f>
        <v>32.5</v>
      </c>
      <c r="J29" s="92">
        <v>951.8</v>
      </c>
    </row>
    <row r="30" spans="1:10" ht="20.25" customHeight="1" x14ac:dyDescent="0.25">
      <c r="A30" s="85" t="s">
        <v>63</v>
      </c>
      <c r="B30" s="92">
        <v>68.400000000000006</v>
      </c>
      <c r="C30" s="92"/>
      <c r="D30" s="88">
        <f t="shared" si="1"/>
        <v>68.400000000000006</v>
      </c>
      <c r="E30" s="92">
        <v>68.400000000000006</v>
      </c>
      <c r="F30" s="92"/>
      <c r="G30" s="92">
        <v>68.400000000000006</v>
      </c>
      <c r="H30" s="92">
        <v>68.400000000000006</v>
      </c>
      <c r="I30" s="92"/>
      <c r="J30" s="92">
        <v>68.400000000000006</v>
      </c>
    </row>
    <row r="31" spans="1:10" ht="20.25" customHeight="1" x14ac:dyDescent="0.25">
      <c r="A31" s="85" t="s">
        <v>65</v>
      </c>
      <c r="B31" s="92">
        <v>175.7</v>
      </c>
      <c r="C31" s="92"/>
      <c r="D31" s="88">
        <f t="shared" si="1"/>
        <v>175.7</v>
      </c>
      <c r="E31" s="92">
        <v>180.7</v>
      </c>
      <c r="F31" s="92"/>
      <c r="G31" s="92">
        <v>180.7</v>
      </c>
      <c r="H31" s="92">
        <v>180.7</v>
      </c>
      <c r="I31" s="92"/>
      <c r="J31" s="92">
        <v>180.7</v>
      </c>
    </row>
    <row r="32" spans="1:10" ht="31.5" x14ac:dyDescent="0.25">
      <c r="A32" s="85" t="s">
        <v>521</v>
      </c>
      <c r="B32" s="92">
        <v>97.4</v>
      </c>
      <c r="C32" s="92"/>
      <c r="D32" s="88">
        <f t="shared" si="1"/>
        <v>97.4</v>
      </c>
      <c r="E32" s="92">
        <v>100.1</v>
      </c>
      <c r="F32" s="92"/>
      <c r="G32" s="92">
        <v>100.1</v>
      </c>
      <c r="H32" s="92">
        <v>100.1</v>
      </c>
      <c r="I32" s="92"/>
      <c r="J32" s="92">
        <v>100.1</v>
      </c>
    </row>
    <row r="33" spans="1:10" ht="19.5" customHeight="1" x14ac:dyDescent="0.25">
      <c r="A33" s="85" t="s">
        <v>155</v>
      </c>
      <c r="B33" s="92">
        <v>2399.6999999999998</v>
      </c>
      <c r="C33" s="92"/>
      <c r="D33" s="88">
        <f t="shared" si="1"/>
        <v>2399.6999999999998</v>
      </c>
      <c r="E33" s="92">
        <v>2399.6999999999998</v>
      </c>
      <c r="F33" s="92"/>
      <c r="G33" s="92">
        <v>2399.6999999999998</v>
      </c>
      <c r="H33" s="92">
        <v>2399.6999999999998</v>
      </c>
      <c r="I33" s="92"/>
      <c r="J33" s="92">
        <v>2399.6999999999998</v>
      </c>
    </row>
    <row r="34" spans="1:10" ht="31.5" x14ac:dyDescent="0.25">
      <c r="A34" s="85" t="s">
        <v>157</v>
      </c>
      <c r="B34" s="92">
        <v>126.8</v>
      </c>
      <c r="C34" s="92"/>
      <c r="D34" s="88">
        <f t="shared" si="1"/>
        <v>126.8</v>
      </c>
      <c r="E34" s="92">
        <v>130.4</v>
      </c>
      <c r="F34" s="92"/>
      <c r="G34" s="92">
        <v>130.4</v>
      </c>
      <c r="H34" s="92">
        <v>130.4</v>
      </c>
      <c r="I34" s="92"/>
      <c r="J34" s="92">
        <v>130.4</v>
      </c>
    </row>
    <row r="35" spans="1:10" ht="31.5" x14ac:dyDescent="0.25">
      <c r="A35" s="85" t="s">
        <v>603</v>
      </c>
      <c r="B35" s="92">
        <v>16.5</v>
      </c>
      <c r="C35" s="92"/>
      <c r="D35" s="88">
        <f t="shared" si="1"/>
        <v>16.5</v>
      </c>
      <c r="E35" s="92">
        <v>17</v>
      </c>
      <c r="F35" s="92"/>
      <c r="G35" s="92">
        <v>17</v>
      </c>
      <c r="H35" s="92">
        <v>17</v>
      </c>
      <c r="I35" s="92"/>
      <c r="J35" s="92">
        <v>17</v>
      </c>
    </row>
    <row r="36" spans="1:10" ht="21" customHeight="1" x14ac:dyDescent="0.25">
      <c r="A36" s="81" t="s">
        <v>678</v>
      </c>
      <c r="B36" s="82">
        <f>SUM(B37:B59)</f>
        <v>617801.19999999984</v>
      </c>
      <c r="C36" s="82">
        <f>SUM(C37:C59)</f>
        <v>-17371.472609999997</v>
      </c>
      <c r="D36" s="82">
        <f t="shared" ref="D36:J36" si="4">SUM(D37:D59)</f>
        <v>600429.7273899999</v>
      </c>
      <c r="E36" s="82">
        <f t="shared" si="4"/>
        <v>597106</v>
      </c>
      <c r="F36" s="82">
        <f t="shared" si="4"/>
        <v>-4780.1000000000004</v>
      </c>
      <c r="G36" s="82">
        <f t="shared" si="4"/>
        <v>592325.9</v>
      </c>
      <c r="H36" s="82">
        <f t="shared" si="4"/>
        <v>357437.5</v>
      </c>
      <c r="I36" s="82">
        <f t="shared" si="4"/>
        <v>-5659.8000000000029</v>
      </c>
      <c r="J36" s="82">
        <f t="shared" si="4"/>
        <v>351777.69999999995</v>
      </c>
    </row>
    <row r="37" spans="1:10" ht="31.5" x14ac:dyDescent="0.25">
      <c r="A37" s="85" t="s">
        <v>411</v>
      </c>
      <c r="B37" s="92">
        <v>54531.7</v>
      </c>
      <c r="C37" s="92"/>
      <c r="D37" s="88">
        <f t="shared" si="1"/>
        <v>54531.7</v>
      </c>
      <c r="E37" s="92">
        <v>54531.7</v>
      </c>
      <c r="F37" s="92"/>
      <c r="G37" s="92">
        <v>54531.7</v>
      </c>
      <c r="H37" s="92">
        <v>57226.8</v>
      </c>
      <c r="I37" s="92">
        <f>J37-H37</f>
        <v>-5659.8000000000029</v>
      </c>
      <c r="J37" s="92">
        <v>51567</v>
      </c>
    </row>
    <row r="38" spans="1:10" ht="31.5" x14ac:dyDescent="0.25">
      <c r="A38" s="85" t="s">
        <v>413</v>
      </c>
      <c r="B38" s="92">
        <v>84697.9</v>
      </c>
      <c r="C38" s="92"/>
      <c r="D38" s="88">
        <f t="shared" si="1"/>
        <v>84697.9</v>
      </c>
      <c r="E38" s="92">
        <v>80408.5</v>
      </c>
      <c r="F38" s="92"/>
      <c r="G38" s="92">
        <v>80408.5</v>
      </c>
      <c r="H38" s="92">
        <v>79633.899999999994</v>
      </c>
      <c r="I38" s="92"/>
      <c r="J38" s="92">
        <v>79633.899999999994</v>
      </c>
    </row>
    <row r="39" spans="1:10" ht="96.75" customHeight="1" x14ac:dyDescent="0.25">
      <c r="A39" s="85" t="s">
        <v>679</v>
      </c>
      <c r="B39" s="92">
        <v>5149.8999999999996</v>
      </c>
      <c r="C39" s="92"/>
      <c r="D39" s="88">
        <f t="shared" si="1"/>
        <v>5149.8999999999996</v>
      </c>
      <c r="E39" s="92">
        <v>5177.6000000000004</v>
      </c>
      <c r="F39" s="92"/>
      <c r="G39" s="92">
        <v>5177.6000000000004</v>
      </c>
      <c r="H39" s="92">
        <v>5260.7</v>
      </c>
      <c r="I39" s="92"/>
      <c r="J39" s="92">
        <v>5260.7</v>
      </c>
    </row>
    <row r="40" spans="1:10" ht="33.75" customHeight="1" x14ac:dyDescent="0.25">
      <c r="A40" s="85" t="s">
        <v>391</v>
      </c>
      <c r="B40" s="92">
        <v>2450</v>
      </c>
      <c r="C40" s="92"/>
      <c r="D40" s="88">
        <f t="shared" si="1"/>
        <v>2450</v>
      </c>
      <c r="E40" s="92">
        <v>1400</v>
      </c>
      <c r="F40" s="92"/>
      <c r="G40" s="92">
        <v>1400</v>
      </c>
      <c r="H40" s="92">
        <v>1050</v>
      </c>
      <c r="I40" s="92"/>
      <c r="J40" s="92">
        <v>1050</v>
      </c>
    </row>
    <row r="41" spans="1:10" ht="31.5" x14ac:dyDescent="0.25">
      <c r="A41" s="85" t="s">
        <v>389</v>
      </c>
      <c r="B41" s="86">
        <v>4372.8</v>
      </c>
      <c r="C41" s="86"/>
      <c r="D41" s="88">
        <f t="shared" si="1"/>
        <v>4372.8</v>
      </c>
      <c r="E41" s="89"/>
      <c r="F41" s="89"/>
      <c r="G41" s="89"/>
      <c r="H41" s="87"/>
      <c r="I41" s="89"/>
      <c r="J41" s="87"/>
    </row>
    <row r="42" spans="1:10" ht="20.25" customHeight="1" x14ac:dyDescent="0.25">
      <c r="A42" s="85" t="s">
        <v>680</v>
      </c>
      <c r="B42" s="86">
        <v>13763</v>
      </c>
      <c r="C42" s="86"/>
      <c r="D42" s="88">
        <f t="shared" si="1"/>
        <v>13763</v>
      </c>
      <c r="E42" s="89">
        <v>13426.4</v>
      </c>
      <c r="F42" s="89"/>
      <c r="G42" s="89">
        <v>13426.4</v>
      </c>
      <c r="H42" s="89"/>
      <c r="I42" s="89"/>
      <c r="J42" s="89"/>
    </row>
    <row r="43" spans="1:10" ht="31.5" x14ac:dyDescent="0.25">
      <c r="A43" s="85" t="s">
        <v>681</v>
      </c>
      <c r="B43" s="92">
        <v>601.20000000000005</v>
      </c>
      <c r="C43" s="92">
        <f>D43-B43</f>
        <v>-2.6000000000000227</v>
      </c>
      <c r="D43" s="88">
        <v>598.6</v>
      </c>
      <c r="E43" s="92">
        <v>601.20000000000005</v>
      </c>
      <c r="F43" s="92">
        <f>G43-E43</f>
        <v>-2.6000000000000227</v>
      </c>
      <c r="G43" s="92">
        <v>598.6</v>
      </c>
      <c r="H43" s="86"/>
      <c r="I43" s="92"/>
      <c r="J43" s="92"/>
    </row>
    <row r="44" spans="1:10" ht="63" x14ac:dyDescent="0.25">
      <c r="A44" s="85" t="s">
        <v>312</v>
      </c>
      <c r="B44" s="86">
        <v>16792.400000000001</v>
      </c>
      <c r="C44" s="86"/>
      <c r="D44" s="88">
        <f t="shared" si="1"/>
        <v>16792.400000000001</v>
      </c>
      <c r="E44" s="86">
        <v>16792.400000000001</v>
      </c>
      <c r="F44" s="86"/>
      <c r="G44" s="86">
        <v>16792.400000000001</v>
      </c>
      <c r="H44" s="89"/>
      <c r="I44" s="86"/>
      <c r="J44" s="89"/>
    </row>
    <row r="45" spans="1:10" ht="31.5" x14ac:dyDescent="0.25">
      <c r="A45" s="85" t="s">
        <v>682</v>
      </c>
      <c r="B45" s="92">
        <v>30000</v>
      </c>
      <c r="C45" s="92"/>
      <c r="D45" s="88">
        <f t="shared" si="1"/>
        <v>30000</v>
      </c>
      <c r="E45" s="92">
        <v>30000</v>
      </c>
      <c r="F45" s="92"/>
      <c r="G45" s="92">
        <v>30000</v>
      </c>
      <c r="H45" s="92">
        <v>30000</v>
      </c>
      <c r="I45" s="92"/>
      <c r="J45" s="92">
        <v>30000</v>
      </c>
    </row>
    <row r="46" spans="1:10" ht="21.75" customHeight="1" x14ac:dyDescent="0.25">
      <c r="A46" s="85" t="s">
        <v>683</v>
      </c>
      <c r="B46" s="88"/>
      <c r="C46" s="88"/>
      <c r="D46" s="88"/>
      <c r="E46" s="87">
        <v>2611.5</v>
      </c>
      <c r="F46" s="87"/>
      <c r="G46" s="87">
        <v>2611.5</v>
      </c>
      <c r="H46" s="89"/>
      <c r="I46" s="87"/>
      <c r="J46" s="89"/>
    </row>
    <row r="47" spans="1:10" ht="18.75" customHeight="1" x14ac:dyDescent="0.25">
      <c r="A47" s="85" t="s">
        <v>684</v>
      </c>
      <c r="B47" s="92">
        <v>371.5</v>
      </c>
      <c r="C47" s="92"/>
      <c r="D47" s="88">
        <f t="shared" si="1"/>
        <v>371.5</v>
      </c>
      <c r="E47" s="92">
        <v>371.5</v>
      </c>
      <c r="F47" s="92"/>
      <c r="G47" s="92">
        <v>371.5</v>
      </c>
      <c r="H47" s="92">
        <v>371.5</v>
      </c>
      <c r="I47" s="92"/>
      <c r="J47" s="92">
        <v>371.5</v>
      </c>
    </row>
    <row r="48" spans="1:10" ht="22.5" customHeight="1" x14ac:dyDescent="0.25">
      <c r="A48" s="83" t="s">
        <v>685</v>
      </c>
      <c r="B48" s="92">
        <v>28719</v>
      </c>
      <c r="C48" s="92">
        <v>-7651.9726099999998</v>
      </c>
      <c r="D48" s="88">
        <f t="shared" si="1"/>
        <v>21067.027389999999</v>
      </c>
      <c r="E48" s="89"/>
      <c r="F48" s="89"/>
      <c r="G48" s="89"/>
      <c r="H48" s="87"/>
      <c r="I48" s="89"/>
      <c r="J48" s="87"/>
    </row>
    <row r="49" spans="1:10" ht="31.5" x14ac:dyDescent="0.25">
      <c r="A49" s="83" t="s">
        <v>686</v>
      </c>
      <c r="B49" s="86">
        <v>2523.3000000000002</v>
      </c>
      <c r="C49" s="86"/>
      <c r="D49" s="88">
        <f t="shared" si="1"/>
        <v>2523.3000000000002</v>
      </c>
      <c r="E49" s="87">
        <v>2400</v>
      </c>
      <c r="F49" s="87"/>
      <c r="G49" s="87">
        <v>2400</v>
      </c>
      <c r="H49" s="87"/>
      <c r="I49" s="87"/>
      <c r="J49" s="87"/>
    </row>
    <row r="50" spans="1:10" ht="31.5" x14ac:dyDescent="0.25">
      <c r="A50" s="83" t="s">
        <v>687</v>
      </c>
      <c r="B50" s="88">
        <v>1719.9</v>
      </c>
      <c r="C50" s="88"/>
      <c r="D50" s="88">
        <f t="shared" si="1"/>
        <v>1719.9</v>
      </c>
      <c r="E50" s="89"/>
      <c r="F50" s="89"/>
      <c r="G50" s="89"/>
      <c r="H50" s="87"/>
      <c r="I50" s="89"/>
      <c r="J50" s="87"/>
    </row>
    <row r="51" spans="1:10" ht="31.5" x14ac:dyDescent="0.25">
      <c r="A51" s="85" t="s">
        <v>688</v>
      </c>
      <c r="B51" s="92">
        <v>745.5</v>
      </c>
      <c r="C51" s="92">
        <f>D51-B51</f>
        <v>0.79999999999995453</v>
      </c>
      <c r="D51" s="88">
        <v>746.3</v>
      </c>
      <c r="E51" s="92">
        <v>680.2</v>
      </c>
      <c r="F51" s="92"/>
      <c r="G51" s="92">
        <v>680.2</v>
      </c>
      <c r="H51" s="92">
        <v>735.3</v>
      </c>
      <c r="I51" s="92"/>
      <c r="J51" s="92">
        <v>735.3</v>
      </c>
    </row>
    <row r="52" spans="1:10" ht="31.5" x14ac:dyDescent="0.25">
      <c r="A52" s="83" t="s">
        <v>689</v>
      </c>
      <c r="B52" s="87">
        <v>131700.9</v>
      </c>
      <c r="C52" s="87"/>
      <c r="D52" s="88">
        <f t="shared" si="1"/>
        <v>131700.9</v>
      </c>
      <c r="E52" s="89"/>
      <c r="F52" s="89"/>
      <c r="G52" s="89"/>
      <c r="H52" s="87"/>
      <c r="I52" s="89"/>
      <c r="J52" s="87"/>
    </row>
    <row r="53" spans="1:10" ht="21" customHeight="1" x14ac:dyDescent="0.25">
      <c r="A53" s="85" t="s">
        <v>690</v>
      </c>
      <c r="B53" s="92">
        <v>4032.7</v>
      </c>
      <c r="C53" s="92"/>
      <c r="D53" s="88">
        <f t="shared" si="1"/>
        <v>4032.7</v>
      </c>
      <c r="E53" s="92">
        <v>10479.200000000001</v>
      </c>
      <c r="F53" s="92"/>
      <c r="G53" s="92">
        <v>10479.200000000001</v>
      </c>
      <c r="H53" s="92">
        <v>0</v>
      </c>
      <c r="I53" s="92"/>
      <c r="J53" s="92"/>
    </row>
    <row r="54" spans="1:10" ht="18.75" customHeight="1" x14ac:dyDescent="0.25">
      <c r="A54" s="85" t="s">
        <v>691</v>
      </c>
      <c r="B54" s="92">
        <v>76621.8</v>
      </c>
      <c r="C54" s="92">
        <f>D54-B54</f>
        <v>-9717.6999999999971</v>
      </c>
      <c r="D54" s="88">
        <v>66904.100000000006</v>
      </c>
      <c r="E54" s="92">
        <v>199104.8</v>
      </c>
      <c r="F54" s="92">
        <f>G54-E54</f>
        <v>-4777.5</v>
      </c>
      <c r="G54" s="92">
        <v>194327.3</v>
      </c>
      <c r="H54" s="89"/>
      <c r="I54" s="92"/>
      <c r="J54" s="89"/>
    </row>
    <row r="55" spans="1:10" ht="31.5" x14ac:dyDescent="0.25">
      <c r="A55" s="85" t="s">
        <v>692</v>
      </c>
      <c r="B55" s="92">
        <v>12109.5</v>
      </c>
      <c r="C55" s="92"/>
      <c r="D55" s="88">
        <f t="shared" si="1"/>
        <v>12109.5</v>
      </c>
      <c r="E55" s="92">
        <v>13496.1</v>
      </c>
      <c r="F55" s="92"/>
      <c r="G55" s="92">
        <v>13496.1</v>
      </c>
      <c r="H55" s="92">
        <v>13304.4</v>
      </c>
      <c r="I55" s="92"/>
      <c r="J55" s="92">
        <v>13304.4</v>
      </c>
    </row>
    <row r="56" spans="1:10" ht="21.75" customHeight="1" x14ac:dyDescent="0.25">
      <c r="A56" s="85" t="s">
        <v>693</v>
      </c>
      <c r="B56" s="92">
        <v>34501.5</v>
      </c>
      <c r="C56" s="92"/>
      <c r="D56" s="88">
        <f t="shared" si="1"/>
        <v>34501.5</v>
      </c>
      <c r="E56" s="92">
        <v>34501.5</v>
      </c>
      <c r="F56" s="92"/>
      <c r="G56" s="92">
        <v>34501.5</v>
      </c>
      <c r="H56" s="92">
        <v>38335</v>
      </c>
      <c r="I56" s="92"/>
      <c r="J56" s="92">
        <v>38335</v>
      </c>
    </row>
    <row r="57" spans="1:10" ht="31.5" x14ac:dyDescent="0.25">
      <c r="A57" s="85" t="s">
        <v>694</v>
      </c>
      <c r="B57" s="92">
        <v>70712.399999999994</v>
      </c>
      <c r="C57" s="92"/>
      <c r="D57" s="88">
        <f t="shared" si="1"/>
        <v>70712.399999999994</v>
      </c>
      <c r="E57" s="92">
        <v>46889.9</v>
      </c>
      <c r="F57" s="92"/>
      <c r="G57" s="92">
        <v>46889.9</v>
      </c>
      <c r="H57" s="92">
        <v>51425.599999999999</v>
      </c>
      <c r="I57" s="92"/>
      <c r="J57" s="92">
        <v>51425.599999999999</v>
      </c>
    </row>
    <row r="58" spans="1:10" ht="31.5" x14ac:dyDescent="0.25">
      <c r="A58" s="85" t="s">
        <v>695</v>
      </c>
      <c r="B58" s="92">
        <v>41138.199999999997</v>
      </c>
      <c r="C58" s="92">
        <f>(-26358.82725+26358.82725)</f>
        <v>0</v>
      </c>
      <c r="D58" s="88">
        <f t="shared" si="1"/>
        <v>41138.199999999997</v>
      </c>
      <c r="E58" s="92">
        <v>84233.5</v>
      </c>
      <c r="F58" s="92"/>
      <c r="G58" s="92">
        <v>84233.5</v>
      </c>
      <c r="H58" s="92">
        <v>80094.3</v>
      </c>
      <c r="I58" s="92"/>
      <c r="J58" s="92">
        <v>80094.3</v>
      </c>
    </row>
    <row r="59" spans="1:10" ht="31.5" x14ac:dyDescent="0.25">
      <c r="A59" s="85" t="s">
        <v>696</v>
      </c>
      <c r="B59" s="87">
        <v>546.1</v>
      </c>
      <c r="C59" s="87"/>
      <c r="D59" s="88">
        <f t="shared" si="1"/>
        <v>546.1</v>
      </c>
      <c r="E59" s="89"/>
      <c r="F59" s="89"/>
      <c r="G59" s="89"/>
      <c r="H59" s="87"/>
      <c r="I59" s="89"/>
      <c r="J59" s="87"/>
    </row>
    <row r="60" spans="1:10" ht="19.5" customHeight="1" x14ac:dyDescent="0.25">
      <c r="A60" s="81" t="s">
        <v>697</v>
      </c>
      <c r="B60" s="90">
        <f>B15+B18+B36+B11</f>
        <v>1961332.4999999998</v>
      </c>
      <c r="C60" s="90">
        <f t="shared" ref="C60:J60" si="5">C15+C18+C36+C11</f>
        <v>-14842.172609999998</v>
      </c>
      <c r="D60" s="90">
        <f t="shared" si="5"/>
        <v>1946490.3273899995</v>
      </c>
      <c r="E60" s="90">
        <f t="shared" si="5"/>
        <v>1874857.5000000002</v>
      </c>
      <c r="F60" s="90">
        <f t="shared" si="5"/>
        <v>5022.4000000000451</v>
      </c>
      <c r="G60" s="90">
        <f t="shared" si="5"/>
        <v>1879879.9000000001</v>
      </c>
      <c r="H60" s="90">
        <f t="shared" si="5"/>
        <v>1647192.8</v>
      </c>
      <c r="I60" s="90">
        <f t="shared" si="5"/>
        <v>4154.3999999999505</v>
      </c>
      <c r="J60" s="90">
        <f t="shared" si="5"/>
        <v>1651347.2</v>
      </c>
    </row>
    <row r="61" spans="1:10" hidden="1" x14ac:dyDescent="0.25">
      <c r="A61" s="173" t="s">
        <v>698</v>
      </c>
      <c r="B61" s="174">
        <f>B60-B11</f>
        <v>1764453.2999999998</v>
      </c>
      <c r="C61" s="174"/>
      <c r="D61" s="174"/>
      <c r="E61" s="174">
        <f>E60-E11</f>
        <v>1740148.2000000002</v>
      </c>
      <c r="F61" s="174"/>
      <c r="G61" s="174"/>
      <c r="H61" s="174">
        <f>H60-H11</f>
        <v>1502481.6</v>
      </c>
      <c r="I61" s="174"/>
      <c r="J61" s="175"/>
    </row>
    <row r="62" spans="1:10" hidden="1" x14ac:dyDescent="0.25">
      <c r="A62" s="130" t="s">
        <v>698</v>
      </c>
      <c r="B62" s="176">
        <f>B60-B11</f>
        <v>1764453.2999999998</v>
      </c>
      <c r="C62" s="176">
        <f t="shared" ref="C62:J62" si="6">C60-C11</f>
        <v>-14842.172609999998</v>
      </c>
      <c r="D62" s="177">
        <f t="shared" si="6"/>
        <v>1749611.1273899996</v>
      </c>
      <c r="E62" s="176">
        <f t="shared" si="6"/>
        <v>1740148.2000000002</v>
      </c>
      <c r="F62" s="176">
        <f t="shared" si="6"/>
        <v>5022.4000000000451</v>
      </c>
      <c r="G62" s="177">
        <f t="shared" si="6"/>
        <v>1745170.6</v>
      </c>
      <c r="H62" s="176">
        <f t="shared" si="6"/>
        <v>1502481.6</v>
      </c>
      <c r="I62" s="176">
        <f t="shared" si="6"/>
        <v>4154.3999999999505</v>
      </c>
      <c r="J62" s="177">
        <f t="shared" si="6"/>
        <v>1506636</v>
      </c>
    </row>
  </sheetData>
  <mergeCells count="1">
    <mergeCell ref="A6:J6"/>
  </mergeCells>
  <pageMargins left="0.39370078740157483" right="0.39370078740157483" top="0.98425196850393704" bottom="0.39370078740157483" header="0.31496062992125984" footer="0.31496062992125984"/>
  <pageSetup paperSize="9" scale="86" fitToHeight="0" orientation="landscape" r:id="rId1"/>
  <headerFooter differentFirst="1">
    <oddHeader xml:space="preserve">&amp;C&amp;P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25"/>
  <sheetViews>
    <sheetView workbookViewId="0">
      <selection activeCell="C4" sqref="C4"/>
    </sheetView>
  </sheetViews>
  <sheetFormatPr defaultRowHeight="12.75" x14ac:dyDescent="0.2"/>
  <cols>
    <col min="2" max="2" width="69.85546875" customWidth="1"/>
    <col min="3" max="4" width="13.85546875" customWidth="1"/>
    <col min="5" max="5" width="13.140625" customWidth="1"/>
    <col min="258" max="258" width="69.85546875" customWidth="1"/>
    <col min="259" max="260" width="13.85546875" customWidth="1"/>
    <col min="261" max="261" width="13.140625" customWidth="1"/>
    <col min="514" max="514" width="69.85546875" customWidth="1"/>
    <col min="515" max="516" width="13.85546875" customWidth="1"/>
    <col min="517" max="517" width="13.140625" customWidth="1"/>
    <col min="770" max="770" width="69.85546875" customWidth="1"/>
    <col min="771" max="772" width="13.85546875" customWidth="1"/>
    <col min="773" max="773" width="13.140625" customWidth="1"/>
    <col min="1026" max="1026" width="69.85546875" customWidth="1"/>
    <col min="1027" max="1028" width="13.85546875" customWidth="1"/>
    <col min="1029" max="1029" width="13.140625" customWidth="1"/>
    <col min="1282" max="1282" width="69.85546875" customWidth="1"/>
    <col min="1283" max="1284" width="13.85546875" customWidth="1"/>
    <col min="1285" max="1285" width="13.140625" customWidth="1"/>
    <col min="1538" max="1538" width="69.85546875" customWidth="1"/>
    <col min="1539" max="1540" width="13.85546875" customWidth="1"/>
    <col min="1541" max="1541" width="13.140625" customWidth="1"/>
    <col min="1794" max="1794" width="69.85546875" customWidth="1"/>
    <col min="1795" max="1796" width="13.85546875" customWidth="1"/>
    <col min="1797" max="1797" width="13.140625" customWidth="1"/>
    <col min="2050" max="2050" width="69.85546875" customWidth="1"/>
    <col min="2051" max="2052" width="13.85546875" customWidth="1"/>
    <col min="2053" max="2053" width="13.140625" customWidth="1"/>
    <col min="2306" max="2306" width="69.85546875" customWidth="1"/>
    <col min="2307" max="2308" width="13.85546875" customWidth="1"/>
    <col min="2309" max="2309" width="13.140625" customWidth="1"/>
    <col min="2562" max="2562" width="69.85546875" customWidth="1"/>
    <col min="2563" max="2564" width="13.85546875" customWidth="1"/>
    <col min="2565" max="2565" width="13.140625" customWidth="1"/>
    <col min="2818" max="2818" width="69.85546875" customWidth="1"/>
    <col min="2819" max="2820" width="13.85546875" customWidth="1"/>
    <col min="2821" max="2821" width="13.140625" customWidth="1"/>
    <col min="3074" max="3074" width="69.85546875" customWidth="1"/>
    <col min="3075" max="3076" width="13.85546875" customWidth="1"/>
    <col min="3077" max="3077" width="13.140625" customWidth="1"/>
    <col min="3330" max="3330" width="69.85546875" customWidth="1"/>
    <col min="3331" max="3332" width="13.85546875" customWidth="1"/>
    <col min="3333" max="3333" width="13.140625" customWidth="1"/>
    <col min="3586" max="3586" width="69.85546875" customWidth="1"/>
    <col min="3587" max="3588" width="13.85546875" customWidth="1"/>
    <col min="3589" max="3589" width="13.140625" customWidth="1"/>
    <col min="3842" max="3842" width="69.85546875" customWidth="1"/>
    <col min="3843" max="3844" width="13.85546875" customWidth="1"/>
    <col min="3845" max="3845" width="13.140625" customWidth="1"/>
    <col min="4098" max="4098" width="69.85546875" customWidth="1"/>
    <col min="4099" max="4100" width="13.85546875" customWidth="1"/>
    <col min="4101" max="4101" width="13.140625" customWidth="1"/>
    <col min="4354" max="4354" width="69.85546875" customWidth="1"/>
    <col min="4355" max="4356" width="13.85546875" customWidth="1"/>
    <col min="4357" max="4357" width="13.140625" customWidth="1"/>
    <col min="4610" max="4610" width="69.85546875" customWidth="1"/>
    <col min="4611" max="4612" width="13.85546875" customWidth="1"/>
    <col min="4613" max="4613" width="13.140625" customWidth="1"/>
    <col min="4866" max="4866" width="69.85546875" customWidth="1"/>
    <col min="4867" max="4868" width="13.85546875" customWidth="1"/>
    <col min="4869" max="4869" width="13.140625" customWidth="1"/>
    <col min="5122" max="5122" width="69.85546875" customWidth="1"/>
    <col min="5123" max="5124" width="13.85546875" customWidth="1"/>
    <col min="5125" max="5125" width="13.140625" customWidth="1"/>
    <col min="5378" max="5378" width="69.85546875" customWidth="1"/>
    <col min="5379" max="5380" width="13.85546875" customWidth="1"/>
    <col min="5381" max="5381" width="13.140625" customWidth="1"/>
    <col min="5634" max="5634" width="69.85546875" customWidth="1"/>
    <col min="5635" max="5636" width="13.85546875" customWidth="1"/>
    <col min="5637" max="5637" width="13.140625" customWidth="1"/>
    <col min="5890" max="5890" width="69.85546875" customWidth="1"/>
    <col min="5891" max="5892" width="13.85546875" customWidth="1"/>
    <col min="5893" max="5893" width="13.140625" customWidth="1"/>
    <col min="6146" max="6146" width="69.85546875" customWidth="1"/>
    <col min="6147" max="6148" width="13.85546875" customWidth="1"/>
    <col min="6149" max="6149" width="13.140625" customWidth="1"/>
    <col min="6402" max="6402" width="69.85546875" customWidth="1"/>
    <col min="6403" max="6404" width="13.85546875" customWidth="1"/>
    <col min="6405" max="6405" width="13.140625" customWidth="1"/>
    <col min="6658" max="6658" width="69.85546875" customWidth="1"/>
    <col min="6659" max="6660" width="13.85546875" customWidth="1"/>
    <col min="6661" max="6661" width="13.140625" customWidth="1"/>
    <col min="6914" max="6914" width="69.85546875" customWidth="1"/>
    <col min="6915" max="6916" width="13.85546875" customWidth="1"/>
    <col min="6917" max="6917" width="13.140625" customWidth="1"/>
    <col min="7170" max="7170" width="69.85546875" customWidth="1"/>
    <col min="7171" max="7172" width="13.85546875" customWidth="1"/>
    <col min="7173" max="7173" width="13.140625" customWidth="1"/>
    <col min="7426" max="7426" width="69.85546875" customWidth="1"/>
    <col min="7427" max="7428" width="13.85546875" customWidth="1"/>
    <col min="7429" max="7429" width="13.140625" customWidth="1"/>
    <col min="7682" max="7682" width="69.85546875" customWidth="1"/>
    <col min="7683" max="7684" width="13.85546875" customWidth="1"/>
    <col min="7685" max="7685" width="13.140625" customWidth="1"/>
    <col min="7938" max="7938" width="69.85546875" customWidth="1"/>
    <col min="7939" max="7940" width="13.85546875" customWidth="1"/>
    <col min="7941" max="7941" width="13.140625" customWidth="1"/>
    <col min="8194" max="8194" width="69.85546875" customWidth="1"/>
    <col min="8195" max="8196" width="13.85546875" customWidth="1"/>
    <col min="8197" max="8197" width="13.140625" customWidth="1"/>
    <col min="8450" max="8450" width="69.85546875" customWidth="1"/>
    <col min="8451" max="8452" width="13.85546875" customWidth="1"/>
    <col min="8453" max="8453" width="13.140625" customWidth="1"/>
    <col min="8706" max="8706" width="69.85546875" customWidth="1"/>
    <col min="8707" max="8708" width="13.85546875" customWidth="1"/>
    <col min="8709" max="8709" width="13.140625" customWidth="1"/>
    <col min="8962" max="8962" width="69.85546875" customWidth="1"/>
    <col min="8963" max="8964" width="13.85546875" customWidth="1"/>
    <col min="8965" max="8965" width="13.140625" customWidth="1"/>
    <col min="9218" max="9218" width="69.85546875" customWidth="1"/>
    <col min="9219" max="9220" width="13.85546875" customWidth="1"/>
    <col min="9221" max="9221" width="13.140625" customWidth="1"/>
    <col min="9474" max="9474" width="69.85546875" customWidth="1"/>
    <col min="9475" max="9476" width="13.85546875" customWidth="1"/>
    <col min="9477" max="9477" width="13.140625" customWidth="1"/>
    <col min="9730" max="9730" width="69.85546875" customWidth="1"/>
    <col min="9731" max="9732" width="13.85546875" customWidth="1"/>
    <col min="9733" max="9733" width="13.140625" customWidth="1"/>
    <col min="9986" max="9986" width="69.85546875" customWidth="1"/>
    <col min="9987" max="9988" width="13.85546875" customWidth="1"/>
    <col min="9989" max="9989" width="13.140625" customWidth="1"/>
    <col min="10242" max="10242" width="69.85546875" customWidth="1"/>
    <col min="10243" max="10244" width="13.85546875" customWidth="1"/>
    <col min="10245" max="10245" width="13.140625" customWidth="1"/>
    <col min="10498" max="10498" width="69.85546875" customWidth="1"/>
    <col min="10499" max="10500" width="13.85546875" customWidth="1"/>
    <col min="10501" max="10501" width="13.140625" customWidth="1"/>
    <col min="10754" max="10754" width="69.85546875" customWidth="1"/>
    <col min="10755" max="10756" width="13.85546875" customWidth="1"/>
    <col min="10757" max="10757" width="13.140625" customWidth="1"/>
    <col min="11010" max="11010" width="69.85546875" customWidth="1"/>
    <col min="11011" max="11012" width="13.85546875" customWidth="1"/>
    <col min="11013" max="11013" width="13.140625" customWidth="1"/>
    <col min="11266" max="11266" width="69.85546875" customWidth="1"/>
    <col min="11267" max="11268" width="13.85546875" customWidth="1"/>
    <col min="11269" max="11269" width="13.140625" customWidth="1"/>
    <col min="11522" max="11522" width="69.85546875" customWidth="1"/>
    <col min="11523" max="11524" width="13.85546875" customWidth="1"/>
    <col min="11525" max="11525" width="13.140625" customWidth="1"/>
    <col min="11778" max="11778" width="69.85546875" customWidth="1"/>
    <col min="11779" max="11780" width="13.85546875" customWidth="1"/>
    <col min="11781" max="11781" width="13.140625" customWidth="1"/>
    <col min="12034" max="12034" width="69.85546875" customWidth="1"/>
    <col min="12035" max="12036" width="13.85546875" customWidth="1"/>
    <col min="12037" max="12037" width="13.140625" customWidth="1"/>
    <col min="12290" max="12290" width="69.85546875" customWidth="1"/>
    <col min="12291" max="12292" width="13.85546875" customWidth="1"/>
    <col min="12293" max="12293" width="13.140625" customWidth="1"/>
    <col min="12546" max="12546" width="69.85546875" customWidth="1"/>
    <col min="12547" max="12548" width="13.85546875" customWidth="1"/>
    <col min="12549" max="12549" width="13.140625" customWidth="1"/>
    <col min="12802" max="12802" width="69.85546875" customWidth="1"/>
    <col min="12803" max="12804" width="13.85546875" customWidth="1"/>
    <col min="12805" max="12805" width="13.140625" customWidth="1"/>
    <col min="13058" max="13058" width="69.85546875" customWidth="1"/>
    <col min="13059" max="13060" width="13.85546875" customWidth="1"/>
    <col min="13061" max="13061" width="13.140625" customWidth="1"/>
    <col min="13314" max="13314" width="69.85546875" customWidth="1"/>
    <col min="13315" max="13316" width="13.85546875" customWidth="1"/>
    <col min="13317" max="13317" width="13.140625" customWidth="1"/>
    <col min="13570" max="13570" width="69.85546875" customWidth="1"/>
    <col min="13571" max="13572" width="13.85546875" customWidth="1"/>
    <col min="13573" max="13573" width="13.140625" customWidth="1"/>
    <col min="13826" max="13826" width="69.85546875" customWidth="1"/>
    <col min="13827" max="13828" width="13.85546875" customWidth="1"/>
    <col min="13829" max="13829" width="13.140625" customWidth="1"/>
    <col min="14082" max="14082" width="69.85546875" customWidth="1"/>
    <col min="14083" max="14084" width="13.85546875" customWidth="1"/>
    <col min="14085" max="14085" width="13.140625" customWidth="1"/>
    <col min="14338" max="14338" width="69.85546875" customWidth="1"/>
    <col min="14339" max="14340" width="13.85546875" customWidth="1"/>
    <col min="14341" max="14341" width="13.140625" customWidth="1"/>
    <col min="14594" max="14594" width="69.85546875" customWidth="1"/>
    <col min="14595" max="14596" width="13.85546875" customWidth="1"/>
    <col min="14597" max="14597" width="13.140625" customWidth="1"/>
    <col min="14850" max="14850" width="69.85546875" customWidth="1"/>
    <col min="14851" max="14852" width="13.85546875" customWidth="1"/>
    <col min="14853" max="14853" width="13.140625" customWidth="1"/>
    <col min="15106" max="15106" width="69.85546875" customWidth="1"/>
    <col min="15107" max="15108" width="13.85546875" customWidth="1"/>
    <col min="15109" max="15109" width="13.140625" customWidth="1"/>
    <col min="15362" max="15362" width="69.85546875" customWidth="1"/>
    <col min="15363" max="15364" width="13.85546875" customWidth="1"/>
    <col min="15365" max="15365" width="13.140625" customWidth="1"/>
    <col min="15618" max="15618" width="69.85546875" customWidth="1"/>
    <col min="15619" max="15620" width="13.85546875" customWidth="1"/>
    <col min="15621" max="15621" width="13.140625" customWidth="1"/>
    <col min="15874" max="15874" width="69.85546875" customWidth="1"/>
    <col min="15875" max="15876" width="13.85546875" customWidth="1"/>
    <col min="15877" max="15877" width="13.140625" customWidth="1"/>
    <col min="16130" max="16130" width="69.85546875" customWidth="1"/>
    <col min="16131" max="16132" width="13.85546875" customWidth="1"/>
    <col min="16133" max="16133" width="13.140625" customWidth="1"/>
  </cols>
  <sheetData>
    <row r="1" spans="1:5" ht="15.75" x14ac:dyDescent="0.2">
      <c r="A1" s="41"/>
      <c r="B1" s="41"/>
      <c r="C1" s="1" t="s">
        <v>813</v>
      </c>
      <c r="D1" s="1"/>
      <c r="E1" s="42"/>
    </row>
    <row r="2" spans="1:5" ht="15.75" x14ac:dyDescent="0.2">
      <c r="A2" s="43"/>
      <c r="B2" s="43"/>
      <c r="C2" s="2" t="s">
        <v>533</v>
      </c>
      <c r="D2" s="2"/>
      <c r="E2" s="44"/>
    </row>
    <row r="3" spans="1:5" ht="15.75" x14ac:dyDescent="0.2">
      <c r="A3" s="43"/>
      <c r="B3" s="43"/>
      <c r="C3" s="3" t="s">
        <v>534</v>
      </c>
      <c r="D3" s="3"/>
      <c r="E3" s="44"/>
    </row>
    <row r="4" spans="1:5" ht="15.75" x14ac:dyDescent="0.2">
      <c r="A4" s="43"/>
      <c r="B4" s="43"/>
      <c r="C4" s="3" t="s">
        <v>853</v>
      </c>
      <c r="D4" s="3"/>
      <c r="E4" s="44"/>
    </row>
    <row r="5" spans="1:5" ht="15.75" x14ac:dyDescent="0.2">
      <c r="A5" s="43"/>
      <c r="B5" s="43"/>
      <c r="C5" s="3"/>
      <c r="D5" s="3"/>
      <c r="E5" s="44"/>
    </row>
    <row r="6" spans="1:5" ht="15.75" x14ac:dyDescent="0.2">
      <c r="A6" s="216" t="s">
        <v>663</v>
      </c>
      <c r="B6" s="216"/>
      <c r="C6" s="216"/>
      <c r="D6" s="216"/>
      <c r="E6" s="216"/>
    </row>
    <row r="7" spans="1:5" ht="15.75" x14ac:dyDescent="0.2">
      <c r="A7" s="45"/>
      <c r="B7" s="45"/>
      <c r="C7" s="45"/>
      <c r="D7" s="45"/>
      <c r="E7" s="45"/>
    </row>
    <row r="8" spans="1:5" ht="15.75" x14ac:dyDescent="0.2">
      <c r="A8" s="46" t="s">
        <v>635</v>
      </c>
      <c r="B8" s="43"/>
      <c r="C8" s="43"/>
      <c r="D8" s="43"/>
      <c r="E8" s="47" t="s">
        <v>626</v>
      </c>
    </row>
    <row r="9" spans="1:5" ht="15.75" x14ac:dyDescent="0.2">
      <c r="A9" s="48" t="s">
        <v>636</v>
      </c>
      <c r="B9" s="48" t="s">
        <v>637</v>
      </c>
      <c r="C9" s="49" t="s">
        <v>528</v>
      </c>
      <c r="D9" s="49" t="s">
        <v>529</v>
      </c>
      <c r="E9" s="49" t="s">
        <v>530</v>
      </c>
    </row>
    <row r="10" spans="1:5" ht="15.75" x14ac:dyDescent="0.2">
      <c r="A10" s="48">
        <v>1</v>
      </c>
      <c r="B10" s="48">
        <v>2</v>
      </c>
      <c r="C10" s="48">
        <v>3</v>
      </c>
      <c r="D10" s="49">
        <v>4</v>
      </c>
      <c r="E10" s="49">
        <v>5</v>
      </c>
    </row>
    <row r="11" spans="1:5" ht="47.25" x14ac:dyDescent="0.25">
      <c r="A11" s="50" t="s">
        <v>638</v>
      </c>
      <c r="B11" s="51" t="s">
        <v>639</v>
      </c>
      <c r="C11" s="50"/>
      <c r="D11" s="52"/>
      <c r="E11" s="52"/>
    </row>
    <row r="12" spans="1:5" ht="15.75" x14ac:dyDescent="0.25">
      <c r="A12" s="53"/>
      <c r="B12" s="54" t="s">
        <v>640</v>
      </c>
      <c r="C12" s="55">
        <v>0</v>
      </c>
      <c r="D12" s="55">
        <v>0</v>
      </c>
      <c r="E12" s="55">
        <v>0</v>
      </c>
    </row>
    <row r="13" spans="1:5" ht="15.75" x14ac:dyDescent="0.25">
      <c r="A13" s="53"/>
      <c r="B13" s="54" t="s">
        <v>641</v>
      </c>
      <c r="C13" s="55">
        <v>0</v>
      </c>
      <c r="D13" s="55">
        <v>0</v>
      </c>
      <c r="E13" s="55">
        <v>0</v>
      </c>
    </row>
    <row r="14" spans="1:5" ht="15.75" x14ac:dyDescent="0.25">
      <c r="A14" s="53"/>
      <c r="B14" s="54" t="s">
        <v>642</v>
      </c>
      <c r="C14" s="55">
        <v>0</v>
      </c>
      <c r="D14" s="55">
        <v>0</v>
      </c>
      <c r="E14" s="55">
        <v>0</v>
      </c>
    </row>
    <row r="15" spans="1:5" ht="15.75" x14ac:dyDescent="0.25">
      <c r="A15" s="53"/>
      <c r="B15" s="56" t="s">
        <v>643</v>
      </c>
      <c r="C15" s="55">
        <v>0</v>
      </c>
      <c r="D15" s="55"/>
      <c r="E15" s="55"/>
    </row>
    <row r="16" spans="1:5" ht="15.75" x14ac:dyDescent="0.25">
      <c r="A16" s="53"/>
      <c r="B16" s="56" t="s">
        <v>644</v>
      </c>
      <c r="C16" s="53"/>
      <c r="D16" s="57">
        <v>0</v>
      </c>
      <c r="E16" s="57">
        <v>0</v>
      </c>
    </row>
    <row r="17" spans="1:5" ht="15.75" x14ac:dyDescent="0.25">
      <c r="A17" s="53"/>
      <c r="B17" s="56" t="s">
        <v>664</v>
      </c>
      <c r="C17" s="53"/>
      <c r="D17" s="57">
        <v>0</v>
      </c>
      <c r="E17" s="57">
        <v>0</v>
      </c>
    </row>
    <row r="18" spans="1:5" ht="15.75" x14ac:dyDescent="0.25">
      <c r="A18" s="53"/>
      <c r="B18" s="58"/>
      <c r="C18" s="53"/>
      <c r="D18" s="52"/>
      <c r="E18" s="52"/>
    </row>
    <row r="19" spans="1:5" ht="47.25" x14ac:dyDescent="0.25">
      <c r="A19" s="50" t="s">
        <v>645</v>
      </c>
      <c r="B19" s="51" t="s">
        <v>646</v>
      </c>
      <c r="C19" s="53"/>
      <c r="D19" s="52"/>
      <c r="E19" s="52"/>
    </row>
    <row r="20" spans="1:5" ht="15.75" x14ac:dyDescent="0.25">
      <c r="A20" s="53"/>
      <c r="B20" s="54" t="s">
        <v>640</v>
      </c>
      <c r="C20" s="55">
        <v>0</v>
      </c>
      <c r="D20" s="55">
        <v>0</v>
      </c>
      <c r="E20" s="55">
        <v>0</v>
      </c>
    </row>
    <row r="21" spans="1:5" ht="15.75" x14ac:dyDescent="0.25">
      <c r="A21" s="53"/>
      <c r="B21" s="54" t="s">
        <v>641</v>
      </c>
      <c r="C21" s="55">
        <v>0</v>
      </c>
      <c r="D21" s="55">
        <v>0</v>
      </c>
      <c r="E21" s="55">
        <v>0</v>
      </c>
    </row>
    <row r="22" spans="1:5" ht="15.75" x14ac:dyDescent="0.25">
      <c r="A22" s="53"/>
      <c r="B22" s="54" t="s">
        <v>642</v>
      </c>
      <c r="C22" s="55">
        <v>0</v>
      </c>
      <c r="D22" s="55">
        <v>0</v>
      </c>
      <c r="E22" s="55">
        <v>0</v>
      </c>
    </row>
    <row r="23" spans="1:5" ht="15.75" x14ac:dyDescent="0.25">
      <c r="A23" s="53"/>
      <c r="B23" s="56" t="s">
        <v>643</v>
      </c>
      <c r="C23" s="55">
        <v>0</v>
      </c>
      <c r="D23" s="55"/>
      <c r="E23" s="55"/>
    </row>
    <row r="24" spans="1:5" ht="15.75" x14ac:dyDescent="0.25">
      <c r="A24" s="52"/>
      <c r="B24" s="56" t="s">
        <v>644</v>
      </c>
      <c r="C24" s="53"/>
      <c r="D24" s="57">
        <v>0</v>
      </c>
      <c r="E24" s="57">
        <v>0</v>
      </c>
    </row>
    <row r="25" spans="1:5" ht="15.75" x14ac:dyDescent="0.25">
      <c r="A25" s="53"/>
      <c r="B25" s="56" t="s">
        <v>664</v>
      </c>
      <c r="C25" s="53"/>
      <c r="D25" s="57">
        <v>0</v>
      </c>
      <c r="E25" s="57">
        <v>0</v>
      </c>
    </row>
  </sheetData>
  <mergeCells count="1">
    <mergeCell ref="A6:E6"/>
  </mergeCells>
  <pageMargins left="0.39370078740157483" right="0.39370078740157483" top="0.98425196850393704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18"/>
  <sheetViews>
    <sheetView tabSelected="1" workbookViewId="0">
      <selection activeCell="D4" sqref="D4"/>
    </sheetView>
  </sheetViews>
  <sheetFormatPr defaultRowHeight="12.75" x14ac:dyDescent="0.2"/>
  <cols>
    <col min="2" max="2" width="63.5703125" customWidth="1"/>
    <col min="3" max="4" width="18.7109375" customWidth="1"/>
    <col min="5" max="5" width="17.28515625" customWidth="1"/>
    <col min="258" max="258" width="63.5703125" customWidth="1"/>
    <col min="259" max="260" width="18.7109375" customWidth="1"/>
    <col min="261" max="261" width="17.28515625" customWidth="1"/>
    <col min="514" max="514" width="63.5703125" customWidth="1"/>
    <col min="515" max="516" width="18.7109375" customWidth="1"/>
    <col min="517" max="517" width="17.28515625" customWidth="1"/>
    <col min="770" max="770" width="63.5703125" customWidth="1"/>
    <col min="771" max="772" width="18.7109375" customWidth="1"/>
    <col min="773" max="773" width="17.28515625" customWidth="1"/>
    <col min="1026" max="1026" width="63.5703125" customWidth="1"/>
    <col min="1027" max="1028" width="18.7109375" customWidth="1"/>
    <col min="1029" max="1029" width="17.28515625" customWidth="1"/>
    <col min="1282" max="1282" width="63.5703125" customWidth="1"/>
    <col min="1283" max="1284" width="18.7109375" customWidth="1"/>
    <col min="1285" max="1285" width="17.28515625" customWidth="1"/>
    <col min="1538" max="1538" width="63.5703125" customWidth="1"/>
    <col min="1539" max="1540" width="18.7109375" customWidth="1"/>
    <col min="1541" max="1541" width="17.28515625" customWidth="1"/>
    <col min="1794" max="1794" width="63.5703125" customWidth="1"/>
    <col min="1795" max="1796" width="18.7109375" customWidth="1"/>
    <col min="1797" max="1797" width="17.28515625" customWidth="1"/>
    <col min="2050" max="2050" width="63.5703125" customWidth="1"/>
    <col min="2051" max="2052" width="18.7109375" customWidth="1"/>
    <col min="2053" max="2053" width="17.28515625" customWidth="1"/>
    <col min="2306" max="2306" width="63.5703125" customWidth="1"/>
    <col min="2307" max="2308" width="18.7109375" customWidth="1"/>
    <col min="2309" max="2309" width="17.28515625" customWidth="1"/>
    <col min="2562" max="2562" width="63.5703125" customWidth="1"/>
    <col min="2563" max="2564" width="18.7109375" customWidth="1"/>
    <col min="2565" max="2565" width="17.28515625" customWidth="1"/>
    <col min="2818" max="2818" width="63.5703125" customWidth="1"/>
    <col min="2819" max="2820" width="18.7109375" customWidth="1"/>
    <col min="2821" max="2821" width="17.28515625" customWidth="1"/>
    <col min="3074" max="3074" width="63.5703125" customWidth="1"/>
    <col min="3075" max="3076" width="18.7109375" customWidth="1"/>
    <col min="3077" max="3077" width="17.28515625" customWidth="1"/>
    <col min="3330" max="3330" width="63.5703125" customWidth="1"/>
    <col min="3331" max="3332" width="18.7109375" customWidth="1"/>
    <col min="3333" max="3333" width="17.28515625" customWidth="1"/>
    <col min="3586" max="3586" width="63.5703125" customWidth="1"/>
    <col min="3587" max="3588" width="18.7109375" customWidth="1"/>
    <col min="3589" max="3589" width="17.28515625" customWidth="1"/>
    <col min="3842" max="3842" width="63.5703125" customWidth="1"/>
    <col min="3843" max="3844" width="18.7109375" customWidth="1"/>
    <col min="3845" max="3845" width="17.28515625" customWidth="1"/>
    <col min="4098" max="4098" width="63.5703125" customWidth="1"/>
    <col min="4099" max="4100" width="18.7109375" customWidth="1"/>
    <col min="4101" max="4101" width="17.28515625" customWidth="1"/>
    <col min="4354" max="4354" width="63.5703125" customWidth="1"/>
    <col min="4355" max="4356" width="18.7109375" customWidth="1"/>
    <col min="4357" max="4357" width="17.28515625" customWidth="1"/>
    <col min="4610" max="4610" width="63.5703125" customWidth="1"/>
    <col min="4611" max="4612" width="18.7109375" customWidth="1"/>
    <col min="4613" max="4613" width="17.28515625" customWidth="1"/>
    <col min="4866" max="4866" width="63.5703125" customWidth="1"/>
    <col min="4867" max="4868" width="18.7109375" customWidth="1"/>
    <col min="4869" max="4869" width="17.28515625" customWidth="1"/>
    <col min="5122" max="5122" width="63.5703125" customWidth="1"/>
    <col min="5123" max="5124" width="18.7109375" customWidth="1"/>
    <col min="5125" max="5125" width="17.28515625" customWidth="1"/>
    <col min="5378" max="5378" width="63.5703125" customWidth="1"/>
    <col min="5379" max="5380" width="18.7109375" customWidth="1"/>
    <col min="5381" max="5381" width="17.28515625" customWidth="1"/>
    <col min="5634" max="5634" width="63.5703125" customWidth="1"/>
    <col min="5635" max="5636" width="18.7109375" customWidth="1"/>
    <col min="5637" max="5637" width="17.28515625" customWidth="1"/>
    <col min="5890" max="5890" width="63.5703125" customWidth="1"/>
    <col min="5891" max="5892" width="18.7109375" customWidth="1"/>
    <col min="5893" max="5893" width="17.28515625" customWidth="1"/>
    <col min="6146" max="6146" width="63.5703125" customWidth="1"/>
    <col min="6147" max="6148" width="18.7109375" customWidth="1"/>
    <col min="6149" max="6149" width="17.28515625" customWidth="1"/>
    <col min="6402" max="6402" width="63.5703125" customWidth="1"/>
    <col min="6403" max="6404" width="18.7109375" customWidth="1"/>
    <col min="6405" max="6405" width="17.28515625" customWidth="1"/>
    <col min="6658" max="6658" width="63.5703125" customWidth="1"/>
    <col min="6659" max="6660" width="18.7109375" customWidth="1"/>
    <col min="6661" max="6661" width="17.28515625" customWidth="1"/>
    <col min="6914" max="6914" width="63.5703125" customWidth="1"/>
    <col min="6915" max="6916" width="18.7109375" customWidth="1"/>
    <col min="6917" max="6917" width="17.28515625" customWidth="1"/>
    <col min="7170" max="7170" width="63.5703125" customWidth="1"/>
    <col min="7171" max="7172" width="18.7109375" customWidth="1"/>
    <col min="7173" max="7173" width="17.28515625" customWidth="1"/>
    <col min="7426" max="7426" width="63.5703125" customWidth="1"/>
    <col min="7427" max="7428" width="18.7109375" customWidth="1"/>
    <col min="7429" max="7429" width="17.28515625" customWidth="1"/>
    <col min="7682" max="7682" width="63.5703125" customWidth="1"/>
    <col min="7683" max="7684" width="18.7109375" customWidth="1"/>
    <col min="7685" max="7685" width="17.28515625" customWidth="1"/>
    <col min="7938" max="7938" width="63.5703125" customWidth="1"/>
    <col min="7939" max="7940" width="18.7109375" customWidth="1"/>
    <col min="7941" max="7941" width="17.28515625" customWidth="1"/>
    <col min="8194" max="8194" width="63.5703125" customWidth="1"/>
    <col min="8195" max="8196" width="18.7109375" customWidth="1"/>
    <col min="8197" max="8197" width="17.28515625" customWidth="1"/>
    <col min="8450" max="8450" width="63.5703125" customWidth="1"/>
    <col min="8451" max="8452" width="18.7109375" customWidth="1"/>
    <col min="8453" max="8453" width="17.28515625" customWidth="1"/>
    <col min="8706" max="8706" width="63.5703125" customWidth="1"/>
    <col min="8707" max="8708" width="18.7109375" customWidth="1"/>
    <col min="8709" max="8709" width="17.28515625" customWidth="1"/>
    <col min="8962" max="8962" width="63.5703125" customWidth="1"/>
    <col min="8963" max="8964" width="18.7109375" customWidth="1"/>
    <col min="8965" max="8965" width="17.28515625" customWidth="1"/>
    <col min="9218" max="9218" width="63.5703125" customWidth="1"/>
    <col min="9219" max="9220" width="18.7109375" customWidth="1"/>
    <col min="9221" max="9221" width="17.28515625" customWidth="1"/>
    <col min="9474" max="9474" width="63.5703125" customWidth="1"/>
    <col min="9475" max="9476" width="18.7109375" customWidth="1"/>
    <col min="9477" max="9477" width="17.28515625" customWidth="1"/>
    <col min="9730" max="9730" width="63.5703125" customWidth="1"/>
    <col min="9731" max="9732" width="18.7109375" customWidth="1"/>
    <col min="9733" max="9733" width="17.28515625" customWidth="1"/>
    <col min="9986" max="9986" width="63.5703125" customWidth="1"/>
    <col min="9987" max="9988" width="18.7109375" customWidth="1"/>
    <col min="9989" max="9989" width="17.28515625" customWidth="1"/>
    <col min="10242" max="10242" width="63.5703125" customWidth="1"/>
    <col min="10243" max="10244" width="18.7109375" customWidth="1"/>
    <col min="10245" max="10245" width="17.28515625" customWidth="1"/>
    <col min="10498" max="10498" width="63.5703125" customWidth="1"/>
    <col min="10499" max="10500" width="18.7109375" customWidth="1"/>
    <col min="10501" max="10501" width="17.28515625" customWidth="1"/>
    <col min="10754" max="10754" width="63.5703125" customWidth="1"/>
    <col min="10755" max="10756" width="18.7109375" customWidth="1"/>
    <col min="10757" max="10757" width="17.28515625" customWidth="1"/>
    <col min="11010" max="11010" width="63.5703125" customWidth="1"/>
    <col min="11011" max="11012" width="18.7109375" customWidth="1"/>
    <col min="11013" max="11013" width="17.28515625" customWidth="1"/>
    <col min="11266" max="11266" width="63.5703125" customWidth="1"/>
    <col min="11267" max="11268" width="18.7109375" customWidth="1"/>
    <col min="11269" max="11269" width="17.28515625" customWidth="1"/>
    <col min="11522" max="11522" width="63.5703125" customWidth="1"/>
    <col min="11523" max="11524" width="18.7109375" customWidth="1"/>
    <col min="11525" max="11525" width="17.28515625" customWidth="1"/>
    <col min="11778" max="11778" width="63.5703125" customWidth="1"/>
    <col min="11779" max="11780" width="18.7109375" customWidth="1"/>
    <col min="11781" max="11781" width="17.28515625" customWidth="1"/>
    <col min="12034" max="12034" width="63.5703125" customWidth="1"/>
    <col min="12035" max="12036" width="18.7109375" customWidth="1"/>
    <col min="12037" max="12037" width="17.28515625" customWidth="1"/>
    <col min="12290" max="12290" width="63.5703125" customWidth="1"/>
    <col min="12291" max="12292" width="18.7109375" customWidth="1"/>
    <col min="12293" max="12293" width="17.28515625" customWidth="1"/>
    <col min="12546" max="12546" width="63.5703125" customWidth="1"/>
    <col min="12547" max="12548" width="18.7109375" customWidth="1"/>
    <col min="12549" max="12549" width="17.28515625" customWidth="1"/>
    <col min="12802" max="12802" width="63.5703125" customWidth="1"/>
    <col min="12803" max="12804" width="18.7109375" customWidth="1"/>
    <col min="12805" max="12805" width="17.28515625" customWidth="1"/>
    <col min="13058" max="13058" width="63.5703125" customWidth="1"/>
    <col min="13059" max="13060" width="18.7109375" customWidth="1"/>
    <col min="13061" max="13061" width="17.28515625" customWidth="1"/>
    <col min="13314" max="13314" width="63.5703125" customWidth="1"/>
    <col min="13315" max="13316" width="18.7109375" customWidth="1"/>
    <col min="13317" max="13317" width="17.28515625" customWidth="1"/>
    <col min="13570" max="13570" width="63.5703125" customWidth="1"/>
    <col min="13571" max="13572" width="18.7109375" customWidth="1"/>
    <col min="13573" max="13573" width="17.28515625" customWidth="1"/>
    <col min="13826" max="13826" width="63.5703125" customWidth="1"/>
    <col min="13827" max="13828" width="18.7109375" customWidth="1"/>
    <col min="13829" max="13829" width="17.28515625" customWidth="1"/>
    <col min="14082" max="14082" width="63.5703125" customWidth="1"/>
    <col min="14083" max="14084" width="18.7109375" customWidth="1"/>
    <col min="14085" max="14085" width="17.28515625" customWidth="1"/>
    <col min="14338" max="14338" width="63.5703125" customWidth="1"/>
    <col min="14339" max="14340" width="18.7109375" customWidth="1"/>
    <col min="14341" max="14341" width="17.28515625" customWidth="1"/>
    <col min="14594" max="14594" width="63.5703125" customWidth="1"/>
    <col min="14595" max="14596" width="18.7109375" customWidth="1"/>
    <col min="14597" max="14597" width="17.28515625" customWidth="1"/>
    <col min="14850" max="14850" width="63.5703125" customWidth="1"/>
    <col min="14851" max="14852" width="18.7109375" customWidth="1"/>
    <col min="14853" max="14853" width="17.28515625" customWidth="1"/>
    <col min="15106" max="15106" width="63.5703125" customWidth="1"/>
    <col min="15107" max="15108" width="18.7109375" customWidth="1"/>
    <col min="15109" max="15109" width="17.28515625" customWidth="1"/>
    <col min="15362" max="15362" width="63.5703125" customWidth="1"/>
    <col min="15363" max="15364" width="18.7109375" customWidth="1"/>
    <col min="15365" max="15365" width="17.28515625" customWidth="1"/>
    <col min="15618" max="15618" width="63.5703125" customWidth="1"/>
    <col min="15619" max="15620" width="18.7109375" customWidth="1"/>
    <col min="15621" max="15621" width="17.28515625" customWidth="1"/>
    <col min="15874" max="15874" width="63.5703125" customWidth="1"/>
    <col min="15875" max="15876" width="18.7109375" customWidth="1"/>
    <col min="15877" max="15877" width="17.28515625" customWidth="1"/>
    <col min="16130" max="16130" width="63.5703125" customWidth="1"/>
    <col min="16131" max="16132" width="18.7109375" customWidth="1"/>
    <col min="16133" max="16133" width="17.28515625" customWidth="1"/>
  </cols>
  <sheetData>
    <row r="1" spans="1:5" ht="15.75" x14ac:dyDescent="0.2">
      <c r="D1" s="1" t="s">
        <v>814</v>
      </c>
      <c r="E1" s="42"/>
    </row>
    <row r="2" spans="1:5" ht="15.75" x14ac:dyDescent="0.2">
      <c r="D2" s="2" t="s">
        <v>533</v>
      </c>
      <c r="E2" s="59"/>
    </row>
    <row r="3" spans="1:5" ht="15.75" x14ac:dyDescent="0.2">
      <c r="D3" s="3" t="s">
        <v>534</v>
      </c>
      <c r="E3" s="59"/>
    </row>
    <row r="4" spans="1:5" ht="15.75" x14ac:dyDescent="0.2">
      <c r="D4" s="3" t="s">
        <v>853</v>
      </c>
      <c r="E4" s="60"/>
    </row>
    <row r="5" spans="1:5" ht="15" x14ac:dyDescent="0.2">
      <c r="C5" s="60"/>
      <c r="D5" s="60"/>
      <c r="E5" s="60"/>
    </row>
    <row r="6" spans="1:5" ht="15.75" x14ac:dyDescent="0.2">
      <c r="A6" s="217" t="s">
        <v>665</v>
      </c>
      <c r="B6" s="217"/>
      <c r="C6" s="217"/>
      <c r="D6" s="217"/>
      <c r="E6" s="217"/>
    </row>
    <row r="7" spans="1:5" ht="15.75" x14ac:dyDescent="0.2">
      <c r="A7" s="61"/>
      <c r="B7" s="61"/>
      <c r="C7" s="61"/>
      <c r="D7" s="61"/>
      <c r="E7" s="61"/>
    </row>
    <row r="8" spans="1:5" ht="15.75" x14ac:dyDescent="0.2">
      <c r="A8" s="62"/>
      <c r="B8" s="62"/>
      <c r="E8" s="47" t="s">
        <v>626</v>
      </c>
    </row>
    <row r="9" spans="1:5" ht="31.5" x14ac:dyDescent="0.2">
      <c r="A9" s="63" t="s">
        <v>636</v>
      </c>
      <c r="B9" s="63" t="s">
        <v>647</v>
      </c>
      <c r="C9" s="63" t="s">
        <v>528</v>
      </c>
      <c r="D9" s="63" t="s">
        <v>529</v>
      </c>
      <c r="E9" s="63" t="s">
        <v>530</v>
      </c>
    </row>
    <row r="10" spans="1:5" ht="15.75" x14ac:dyDescent="0.2">
      <c r="A10" s="64">
        <v>1</v>
      </c>
      <c r="B10" s="64">
        <v>2</v>
      </c>
      <c r="C10" s="64">
        <v>3</v>
      </c>
      <c r="D10" s="64">
        <v>4</v>
      </c>
      <c r="E10" s="63">
        <v>5</v>
      </c>
    </row>
    <row r="11" spans="1:5" ht="31.5" x14ac:dyDescent="0.25">
      <c r="A11" s="65" t="s">
        <v>638</v>
      </c>
      <c r="B11" s="66" t="s">
        <v>648</v>
      </c>
      <c r="C11" s="67"/>
      <c r="D11" s="67"/>
      <c r="E11" s="67"/>
    </row>
    <row r="12" spans="1:5" ht="36.75" customHeight="1" x14ac:dyDescent="0.25">
      <c r="A12" s="68" t="s">
        <v>649</v>
      </c>
      <c r="B12" s="69" t="s">
        <v>650</v>
      </c>
      <c r="C12" s="55">
        <v>0</v>
      </c>
      <c r="D12" s="55">
        <v>0</v>
      </c>
      <c r="E12" s="55">
        <v>0</v>
      </c>
    </row>
    <row r="13" spans="1:5" ht="36" customHeight="1" x14ac:dyDescent="0.25">
      <c r="A13" s="68" t="s">
        <v>651</v>
      </c>
      <c r="B13" s="69" t="s">
        <v>652</v>
      </c>
      <c r="C13" s="55">
        <v>0</v>
      </c>
      <c r="D13" s="55">
        <v>0</v>
      </c>
      <c r="E13" s="55">
        <v>0</v>
      </c>
    </row>
    <row r="14" spans="1:5" ht="52.5" customHeight="1" x14ac:dyDescent="0.25">
      <c r="A14" s="68" t="s">
        <v>653</v>
      </c>
      <c r="B14" s="69" t="s">
        <v>654</v>
      </c>
      <c r="C14" s="55">
        <v>0</v>
      </c>
      <c r="D14" s="55">
        <v>0</v>
      </c>
      <c r="E14" s="55">
        <v>0</v>
      </c>
    </row>
    <row r="15" spans="1:5" ht="66.75" customHeight="1" x14ac:dyDescent="0.25">
      <c r="A15" s="68" t="s">
        <v>655</v>
      </c>
      <c r="B15" s="69" t="s">
        <v>656</v>
      </c>
      <c r="C15" s="55">
        <v>0</v>
      </c>
      <c r="D15" s="55">
        <v>0</v>
      </c>
      <c r="E15" s="55">
        <v>0</v>
      </c>
    </row>
    <row r="16" spans="1:5" ht="49.5" customHeight="1" x14ac:dyDescent="0.25">
      <c r="A16" s="68" t="s">
        <v>657</v>
      </c>
      <c r="B16" s="69" t="s">
        <v>658</v>
      </c>
      <c r="C16" s="55">
        <v>0</v>
      </c>
      <c r="D16" s="55">
        <v>0</v>
      </c>
      <c r="E16" s="55">
        <v>0</v>
      </c>
    </row>
    <row r="17" spans="1:5" ht="36.75" customHeight="1" x14ac:dyDescent="0.25">
      <c r="A17" s="65" t="s">
        <v>659</v>
      </c>
      <c r="B17" s="66" t="s">
        <v>660</v>
      </c>
      <c r="C17" s="55">
        <v>0</v>
      </c>
      <c r="D17" s="55">
        <v>0</v>
      </c>
      <c r="E17" s="55">
        <v>0</v>
      </c>
    </row>
    <row r="18" spans="1:5" ht="23.25" customHeight="1" x14ac:dyDescent="0.25">
      <c r="A18" s="65" t="s">
        <v>661</v>
      </c>
      <c r="B18" s="66" t="s">
        <v>662</v>
      </c>
      <c r="C18" s="55">
        <v>0</v>
      </c>
      <c r="D18" s="55">
        <v>0</v>
      </c>
      <c r="E18" s="55">
        <v>0</v>
      </c>
    </row>
  </sheetData>
  <mergeCells count="1">
    <mergeCell ref="A6:E6"/>
  </mergeCells>
  <pageMargins left="0.39370078740157483" right="0.39370078740157483" top="0.98425196850393704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Дх</vt:lpstr>
      <vt:lpstr>МП</vt:lpstr>
      <vt:lpstr>вед.</vt:lpstr>
      <vt:lpstr>источн</vt:lpstr>
      <vt:lpstr>МБТ</vt:lpstr>
      <vt:lpstr>займы</vt:lpstr>
      <vt:lpstr>гарантии</vt:lpstr>
      <vt:lpstr>вед.!APPT</vt:lpstr>
      <vt:lpstr>вед.!SIGN</vt:lpstr>
      <vt:lpstr>вед.!Заголовки_для_печати</vt:lpstr>
      <vt:lpstr>Дх!Заголовки_для_печати</vt:lpstr>
      <vt:lpstr>МБТ!Заголовки_для_печати</vt:lpstr>
      <vt:lpstr>МП!Заголовки_для_печати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Чекан Нина Александровна</cp:lastModifiedBy>
  <cp:lastPrinted>2021-11-25T12:16:23Z</cp:lastPrinted>
  <dcterms:created xsi:type="dcterms:W3CDTF">2021-09-22T04:47:41Z</dcterms:created>
  <dcterms:modified xsi:type="dcterms:W3CDTF">2021-12-10T05:57:40Z</dcterms:modified>
</cp:coreProperties>
</file>